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BOBCAT - 12 TRATORES - 4 CAMINHÕES VOLVO - 9 VEÍCULOS - TRATOR PULV. MONTANA 2010 -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=HYPERLINK("https://leilaoonline.net/lote/detalhe/54550", "2429")</f>
      </c>
      <c r="B11" s="4" t="s">
        <f>=HYPERLINK("https://leilaoonline.net/lote/detalhe/54550", "TRANSBORDO SMR 12000 3 CAIXAS SERMAG, ANO 2008, EQP. 10102 LOC. JOÃO PINHEIRO /MG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=HYPERLINK("https://leilaoonline.net/lote/detalhe/54551", "2430")</f>
      </c>
      <c r="B12" s="4" t="s">
        <f>=HYPERLINK("https://leilaoonline.net/lote/detalhe/54551", "TRANSBORDO SMR 12000 3 CAIXAS SERMAG, ANO 2008,EQP.10105, LOC: JOÃO PINHEIROS")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=HYPERLINK("https://leilaoonline.net/lote/detalhe/54552", "3419")</f>
      </c>
      <c r="B13" s="4" t="s">
        <f>=HYPERLINK("https://leilaoonline.net/lote/detalhe/54552", "MOTO HONDA NXR BROS 150, ANO 2014, EQP. 10110 LOC: JOAO PINHEIROS")</f>
      </c>
      <c r="C13" s="4" t="inlineStr">
        <is>
          <t>Vendido</t>
        </is>
      </c>
      <c r="D13" s="4" t="inlineStr">
        <is>
          <t>23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=HYPERLINK("https://leilaoonline.net/lote/detalhe/54553", "3604")</f>
      </c>
      <c r="B14" s="4" t="s">
        <f>=HYPERLINK("https://leilaoonline.net/lote/detalhe/54553", "MOTO HONDA NXR BROS 150, ANO 2013- LOC. JOÃO PINHEIRO / MG 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=HYPERLINK("https://leilaoonline.net/lote/detalhe/54554", "3609")</f>
      </c>
      <c r="B15" s="4" t="s">
        <f>=HYPERLINK("https://leilaoonline.net/lote/detalhe/54554", "MOTO  HONDA NXR BROS 150, ANO 2013 - LOC. JOÃO PINHEIRO /MG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5.200,00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=HYPERLINK("https://leilaoonline.net/lote/detalhe/54555", "3737")</f>
      </c>
      <c r="B16" s="4" t="s">
        <f>=HYPERLINK("https://leilaoonline.net/lote/detalhe/54555", "FIAT DOBLO ATTRACTIVE 1.4, ANO 2015 , EQP. 11047- LOC. JOÃO PINHEIRO/ MG ")</f>
      </c>
      <c r="C16" s="4" t="inlineStr">
        <is>
          <t>Vendido</t>
        </is>
      </c>
      <c r="D16" s="4" t="inlineStr">
        <is>
          <t>51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=HYPERLINK("https://leilaoonline.net/lote/detalhe/54556", "3738")</f>
      </c>
      <c r="B17" s="4" t="s">
        <f>=HYPERLINK("https://leilaoonline.net/lote/detalhe/54556", "FIAT WEEKEND ADV 1.8 LOCK, ANO 2015, EQP. 11053,  LOC. JOÃO PINHEIRO /MG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=HYPERLINK("https://leilaoonline.net/lote/detalhe/54557", "3739")</f>
      </c>
      <c r="B18" s="4" t="s">
        <f>=HYPERLINK("https://leilaoonline.net/lote/detalhe/54557", " FIAT WEEKEND ADV 1.8 LOCK, ANO 2015, EQP.11058, LOC. JOÃO PINHEIRO / MG")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=HYPERLINK("https://leilaoonline.net/lote/detalhe/54558", "3740")</f>
      </c>
      <c r="B19" s="4" t="s">
        <f>=HYPERLINK("https://leilaoonline.net/lote/detalhe/54558", "FIAT WEEKEND ADV 1.8 LOCK, ANO 2015, EQP. 11070- LOC. JOÃO PINHEIRO/ MG")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=HYPERLINK("https://leilaoonline.net/lote/detalhe/54559", "3741")</f>
      </c>
      <c r="B20" s="4" t="s">
        <f>=HYPERLINK("https://leilaoonline.net/lote/detalhe/54559", "CHEVROLET NOVA S10 LS 2.4, ANO 2013, LOC. JOÃO PINHEIRO /MG")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=HYPERLINK("https://leilaoonline.net/lote/detalhe/54560", "3748")</f>
      </c>
      <c r="B21" s="4" t="s">
        <f>=HYPERLINK("https://leilaoonline.net/lote/detalhe/54560", "FIAT STRADA CD 1.4 WKG, ANO 2014, EQP. 11079, LOC. JOÃO PINHEIRO/ MG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=HYPERLINK("https://leilaoonline.net/lote/detalhe/54561", "3763")</f>
      </c>
      <c r="B22" s="4" t="s">
        <f>=HYPERLINK("https://leilaoonline.net/lote/detalhe/54561", "FIAT STRADA CD 1.4 WKG, ANO 2014, EQP. 11082, LOC. JOÃO PINHEIRO / MG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=HYPERLINK("https://leilaoonline.net/lote/detalhe/54562", "3795")</f>
      </c>
      <c r="B23" s="4" t="s">
        <f>=HYPERLINK("https://leilaoonline.net/lote/detalhe/54562", "TRATOR VALTRA BM 125i GII, ANO 2010, EQP. 11083, LOC. JOÃO PINHEIRO/MG ")</f>
      </c>
      <c r="C23" s="4" t="inlineStr">
        <is>
          <t>Vendido</t>
        </is>
      </c>
      <c r="D23" s="4" t="inlineStr">
        <is>
          <t>100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=HYPERLINK("https://leilaoonline.net/lote/detalhe/54563", "3796")</f>
      </c>
      <c r="B24" s="4" t="s">
        <f>=HYPERLINK("https://leilaoonline.net/lote/detalhe/54563", "TRATOR VALTRA BM 125i GII, ANO 2010, EQP. 11085, LOC. JOÃO PINHEIRO/ MG")</f>
      </c>
      <c r="C24" s="4" t="inlineStr">
        <is>
          <t>Vendido</t>
        </is>
      </c>
      <c r="D24" s="4" t="inlineStr">
        <is>
          <t>93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=HYPERLINK("https://leilaoonline.net/lote/detalhe/54564", "3801")</f>
      </c>
      <c r="B25" s="4" t="s">
        <f>=HYPERLINK("https://leilaoonline.net/lote/detalhe/54564", " FIAT STRADA CE 1.4 WKG, ANO 2015, EQP. 11091, LOC. JOÃO PINHEIRO/MG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=HYPERLINK("https://leilaoonline.net/lote/detalhe/54565", "3804")</f>
      </c>
      <c r="B26" s="4" t="s">
        <f>=HYPERLINK("https://leilaoonline.net/lote/detalhe/54565", "FIAT STRADA CD 1.4 WKG, ANO 2015, EQP. 20013, LOC. JOÃO PINHEIRO/MG 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=HYPERLINK("https://leilaoonline.net/lote/detalhe/54566", "3807")</f>
      </c>
      <c r="B27" s="4" t="s">
        <f>=HYPERLINK("https://leilaoonline.net/lote/detalhe/54566", "TRATOR NEW HOLLAND TL55, ANO 2004, EQP. 20016- LOC. JOÃO PINHEIRO / MG 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=HYPERLINK("https://leilaoonline.net/lote/detalhe/54567", "3816")</f>
      </c>
      <c r="B28" s="4" t="s">
        <f>=HYPERLINK("https://leilaoonline.net/lote/detalhe/54567", "TRATOR  JOHN DEERE 7715, ANO 2010, EQP. 20021- LOC. JOÃO PINHEIRO/ MG ")</f>
      </c>
      <c r="C28" s="4" t="inlineStr">
        <is>
          <t>Vendido</t>
        </is>
      </c>
      <c r="D28" s="4" t="inlineStr">
        <is>
          <t>79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=HYPERLINK("https://leilaoonline.net/lote/detalhe/54568", "3818")</f>
      </c>
      <c r="B29" s="4" t="s">
        <f>=HYPERLINK("https://leilaoonline.net/lote/detalhe/54568", "TRATOR JOHN DEERE 7715, ANO 2010, EQP. 20023 - LOC. JOÃO PINHEIRO/MG ")</f>
      </c>
      <c r="C29" s="4" t="inlineStr">
        <is>
          <t>Vendido</t>
        </is>
      </c>
      <c r="D29" s="4" t="inlineStr">
        <is>
          <t>86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=HYPERLINK("https://leilaoonline.net/lote/detalhe/54569", "3829")</f>
      </c>
      <c r="B30" s="4" t="s">
        <f>=HYPERLINK("https://leilaoonline.net/lote/detalhe/54569", "TRATOR JOHN DEERE 7715, ANO 2010, EQP. 30014- LOC. JOÃO PINHEIRO/MG ")</f>
      </c>
      <c r="C30" s="4" t="inlineStr">
        <is>
          <t>Vendido</t>
        </is>
      </c>
      <c r="D30" s="4" t="inlineStr">
        <is>
          <t>97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=HYPERLINK("https://leilaoonline.net/lote/detalhe/54570", "3830")</f>
      </c>
      <c r="B31" s="4" t="s">
        <f>=HYPERLINK("https://leilaoonline.net/lote/detalhe/54570", "TRATOR JOHN DEERE 7715, ANO 2010, EQP. 30015- LOC. JOÃO PINHEIRO/MG ")</f>
      </c>
      <c r="C31" s="4" t="inlineStr">
        <is>
          <t>Vendido</t>
        </is>
      </c>
      <c r="D31" s="4" t="inlineStr">
        <is>
          <t>125</t>
        </is>
      </c>
      <c r="E31" s="5" t="inlineStr">
        <is>
          <t>82.500,00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=HYPERLINK("https://leilaoonline.net/lote/detalhe/54571", "3832")</f>
      </c>
      <c r="B32" s="4" t="s">
        <f>=HYPERLINK("https://leilaoonline.net/lote/detalhe/54571", "TRATOR JOHN DEERE 7715, ANO 2010 , EQP. 30019, LOC. JOÃO PINHEIRO/ MG ")</f>
      </c>
      <c r="C32" s="4" t="inlineStr">
        <is>
          <t>Vendido</t>
        </is>
      </c>
      <c r="D32" s="4" t="inlineStr">
        <is>
          <t>115</t>
        </is>
      </c>
      <c r="E32" s="5" t="inlineStr">
        <is>
          <t>73.500,00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=HYPERLINK("https://leilaoonline.net/lote/detalhe/54572", "3833")</f>
      </c>
      <c r="B33" s="4" t="s">
        <f>=HYPERLINK("https://leilaoonline.net/lote/detalhe/54572", "TRATOR JOHN DEERE 7715, ANO 2010, EQP. 30022, LOC. JOÃO PINHEIRO/ MG ")</f>
      </c>
      <c r="C33" s="4" t="inlineStr">
        <is>
          <t>Vendido</t>
        </is>
      </c>
      <c r="D33" s="4" t="inlineStr">
        <is>
          <t>89</t>
        </is>
      </c>
      <c r="E33" s="5" t="inlineStr">
        <is>
          <t>71.500,00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=HYPERLINK("https://leilaoonline.net/lote/detalhe/54573", "3836")</f>
      </c>
      <c r="B34" s="4" t="s">
        <f>=HYPERLINK("https://leilaoonline.net/lote/detalhe/54573", "TRATOR JOHN DEERE 7715, ANO 2010 , LOC. JOÃO PINHEIRO /MG ")</f>
      </c>
      <c r="C34" s="4" t="inlineStr">
        <is>
          <t>Vendido</t>
        </is>
      </c>
      <c r="D34" s="4" t="inlineStr">
        <is>
          <t>120</t>
        </is>
      </c>
      <c r="E34" s="5" t="inlineStr">
        <is>
          <t>79.000,00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=HYPERLINK("https://leilaoonline.net/lote/detalhe/54583", "4569")</f>
      </c>
      <c r="B35" s="4" t="s">
        <f>=HYPERLINK("https://leilaoonline.net/lote/detalhe/54583", "C0OLHEDORA JOHN DEERE 3520, ANO 2010, EQP. 30038- LOC. JOÃO PINHEIRO/MG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=HYPERLINK("https://leilaoonline.net/lote/detalhe/54586", "4744")</f>
      </c>
      <c r="B36" s="4" t="s">
        <f>=HYPERLINK("https://leilaoonline.net/lote/detalhe/54586", "REBOQUE TRANSBORDO 3 CAIXAS SERMAG, ANO 2009,EQP 30041, LOC. JOÃO PINHEIRO / MG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=HYPERLINK("https://leilaoonline.net/lote/detalhe/54590", "4746")</f>
      </c>
      <c r="B37" s="4" t="s">
        <f>=HYPERLINK("https://leilaoonline.net/lote/detalhe/54590", "PLANTADEIRA C PICADA PCP 6000 DMB, ANO 2008, EQP. 30054-LOC. JOÃO PINHEIRO/MG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=HYPERLINK("https://leilaoonline.net/lote/detalhe/54592", "4788")</f>
      </c>
      <c r="B38" s="4" t="s">
        <f>=HYPERLINK("https://leilaoonline.net/lote/detalhe/54592", "PLANTADORA PCP 6000 DMB, ANO 2009, EQP. 30056, LOC. JOÃO PINHEIRO/MG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=HYPERLINK("https://leilaoonline.net/lote/detalhe/54594", "4789")</f>
      </c>
      <c r="B39" s="4" t="s">
        <f>=HYPERLINK("https://leilaoonline.net/lote/detalhe/54594", "CAMINHÃO VOLVO  FH520 6X4, ANO 2010, EQP. 30057, LOC. JOÃO PINHEIRO/MG ")</f>
      </c>
      <c r="C39" s="4" t="inlineStr">
        <is>
          <t>Vendido</t>
        </is>
      </c>
      <c r="D39" s="4" t="inlineStr">
        <is>
          <t>36</t>
        </is>
      </c>
      <c r="E39" s="5" t="inlineStr">
        <is>
          <t>61.000,00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=HYPERLINK("https://leilaoonline.net/lote/detalhe/54598", "4792")</f>
      </c>
      <c r="B40" s="4" t="s">
        <f>=HYPERLINK("https://leilaoonline.net/lote/detalhe/54598", "CAMINHÃO VOLVO FH520 6X4, ANO 2010, EQP.30085, LOC. JOÃO PINHEIRO/MG ")</f>
      </c>
      <c r="C40" s="4" t="inlineStr">
        <is>
          <t>Vendido</t>
        </is>
      </c>
      <c r="D40" s="4" t="inlineStr">
        <is>
          <t>43</t>
        </is>
      </c>
      <c r="E40" s="5" t="inlineStr">
        <is>
          <t>61.000,00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=HYPERLINK("https://leilaoonline.net/lote/detalhe/54600", "4794")</f>
      </c>
      <c r="B41" s="4" t="s">
        <f>=HYPERLINK("https://leilaoonline.net/lote/detalhe/54600", "REBOQUE TRANSBORDO 3 CAIXAS SERMAG, ANO 2009, EQP. 40011- LOC. JOÃO PINHEIRO/ MG ")</f>
      </c>
      <c r="C41" s="4" t="inlineStr">
        <is>
          <t>Vendido</t>
        </is>
      </c>
      <c r="D41" s="4" t="inlineStr">
        <is>
          <t>5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=HYPERLINK("https://leilaoonline.net/lote/detalhe/54601", "4842")</f>
      </c>
      <c r="B42" s="4" t="s">
        <f>=HYPERLINK("https://leilaoonline.net/lote/detalhe/54601", "REBOQUE TRANSBORDO 3 CAIXAS SERMAG, ANO 2009, EQP. 40016, LOC. JOÃO PINHEIRO/ MG ")</f>
      </c>
      <c r="C42" s="4" t="inlineStr">
        <is>
          <t>Vendido</t>
        </is>
      </c>
      <c r="D42" s="4" t="inlineStr">
        <is>
          <t>2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=HYPERLINK("https://leilaoonline.net/lote/detalhe/54602", "4847")</f>
      </c>
      <c r="B43" s="4" t="s">
        <f>=HYPERLINK("https://leilaoonline.net/lote/detalhe/54602", "REBOQUE TRANSBORDO 3 CAIXAS SERMAG, ANO 2009, EQP. 50085, LOC. JOÃO PINHEIRO/MG ")</f>
      </c>
      <c r="C43" s="4" t="inlineStr">
        <is>
          <t>Vendido</t>
        </is>
      </c>
      <c r="D43" s="4" t="inlineStr">
        <is>
          <t>22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=HYPERLINK("https://leilaoonline.net/lote/detalhe/54603", "4848")</f>
      </c>
      <c r="B44" s="4" t="s">
        <f>=HYPERLINK("https://leilaoonline.net/lote/detalhe/54603", "REBOQUE TRANSBORDO 3 CAIXAS SERMAG, ANO 2009, EQP.50086- LOC. JOÃO PINHEIRO/MG 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=HYPERLINK("https://leilaoonline.net/lote/detalhe/54606", "4849")</f>
      </c>
      <c r="B45" s="4" t="s">
        <f>=HYPERLINK("https://leilaoonline.net/lote/detalhe/54606", "REBOQUE SANTA IZABEL, ANO 2009, EQP. 50087, LOC. JOÃO PINHEIRO/MG ")</f>
      </c>
      <c r="C45" s="4" t="inlineStr">
        <is>
          <t>Vendido</t>
        </is>
      </c>
      <c r="D45" s="4" t="inlineStr">
        <is>
          <t>28</t>
        </is>
      </c>
      <c r="E45" s="5" t="inlineStr">
        <is>
          <t>6.100,00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=HYPERLINK("https://leilaoonline.net/lote/detalhe/54607", "4850")</f>
      </c>
      <c r="B46" s="4" t="s">
        <f>=HYPERLINK("https://leilaoonline.net/lote/detalhe/54607", "SEMI REBOQUE TANQUE 3E, GOTTI , ANO 2000, EQP. 50088, LOC. JOÃO PINHEIRO/MG ")</f>
      </c>
      <c r="C46" s="4" t="inlineStr">
        <is>
          <t>Vendido</t>
        </is>
      </c>
      <c r="D46" s="4" t="inlineStr">
        <is>
          <t>21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=HYPERLINK("https://leilaoonline.net/lote/detalhe/54608", "4852")</f>
      </c>
      <c r="B47" s="4" t="s">
        <f>=HYPERLINK("https://leilaoonline.net/lote/detalhe/54608", "ELEVADOR E DIVISOR DE LINHA DE COLHEDORA, JOHN DEERE, ANO 2010, EQP. 50089, LOC. JOÃO ´PINHEIRO/MG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=HYPERLINK("https://leilaoonline.net/lote/detalhe/54610", "4853")</f>
      </c>
      <c r="B48" s="4" t="s">
        <f>=HYPERLINK("https://leilaoonline.net/lote/detalhe/54610", "COLHEDORA JOHN DEERE 3520, ANO 2010, EQP. 50090- LOC. JOÃO PINHEIRO/MG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=HYPERLINK("https://leilaoonline.net/lote/detalhe/54613", "5579")</f>
      </c>
      <c r="B49" s="4" t="s">
        <f>=HYPERLINK("https://leilaoonline.net/lote/detalhe/54613", "SUCATA TRATOR JOHN DEERE 7715, ANO 2010, EQP. 50162, LOC. JOÃO PINHEIRO/ MG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=HYPERLINK("https://leilaoonline.net/lote/detalhe/54616", "5647")</f>
      </c>
      <c r="B50" s="4" t="s">
        <f>=HYPERLINK("https://leilaoonline.net/lote/detalhe/54616", "GRADE  85X50, TATU MARCHESAN, ANO 2007, EQP. 60010, LOC. JOÃO PINHEIRO/MG 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=HYPERLINK("https://leilaoonline.net/lote/detalhe/54617", "5649")</f>
      </c>
      <c r="B51" s="4" t="s">
        <f>=HYPERLINK("https://leilaoonline.net/lote/detalhe/54617", "SUCATA DE TRATOR JOHN DEERE 7715, ANO 2010, LOC. JOÃO PINHEIRO/MG ")</f>
      </c>
      <c r="C51" s="4" t="inlineStr">
        <is>
          <t>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=HYPERLINK("https://leilaoonline.net/lote/detalhe/54655", "5651")</f>
      </c>
      <c r="B52" s="4" t="s">
        <f>=HYPERLINK("https://leilaoonline.net/lote/detalhe/54655", "APROX.3468 PÇAS,  KIT ASPERSOR SUPER SPRAY, LOC. JOÃO PINHEIRO / MG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=HYPERLINK("https://leilaoonline.net/lote/detalhe/54642", "5657")</f>
      </c>
      <c r="B53" s="4" t="s">
        <f>=HYPERLINK("https://leilaoonline.net/lote/detalhe/54642", "01 BARCO DE NAVEGAÇÃO 8 MT BORDA ALTA")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=HYPERLINK("https://leilaoonline.net/lote/detalhe/54815", "5660")</f>
      </c>
      <c r="B54" s="4" t="s">
        <f>=HYPERLINK("https://leilaoonline.net/lote/detalhe/54815", "01 DRAGA PORTÁTIL - FVI- 100 RUDOLF BAUER, LOC. JOÃO PINHEIRO/ MG")</f>
      </c>
      <c r="C54" s="4" t="inlineStr">
        <is>
          <t>Vendido</t>
        </is>
      </c>
      <c r="D54" s="4" t="inlineStr">
        <is>
          <t>4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=HYPERLINK("https://leilaoonline.net/lote/detalhe/54654", "5662")</f>
      </c>
      <c r="B55" s="4" t="s">
        <f>=HYPERLINK("https://leilaoonline.net/lote/detalhe/54654", "10 PÇAS  MOTO REDUTOR ASTEN, LOC. JOÃO PINHEIRO / MG ")</f>
      </c>
      <c r="C55" s="4" t="inlineStr">
        <is>
          <t>Vendido</t>
        </is>
      </c>
      <c r="D55" s="4" t="inlineStr">
        <is>
          <t>20</t>
        </is>
      </c>
      <c r="E55" s="5" t="inlineStr">
        <is>
          <t>3.600,00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=HYPERLINK("https://leilaoonline.net/lote/detalhe/54653", "5664")</f>
      </c>
      <c r="B56" s="4" t="s">
        <f>=HYPERLINK("https://leilaoonline.net/lote/detalhe/54653", "01 CONJ. MAQUINA DE SOLDA + ESMERIL BAMBOZZI + GERADOR, LOC. JOÃO PINHEIRO/MG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=HYPERLINK("https://leilaoonline.net/lote/detalhe/54652", "5665")</f>
      </c>
      <c r="B57" s="4" t="s">
        <f>=HYPERLINK("https://leilaoonline.net/lote/detalhe/54652", "02 BALANÇA MECÂNICA DE PLATAFORMA - FILIZOLA CAP. 150KG , LOC. JOÃO PINHEIRO/MG")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=HYPERLINK("https://leilaoonline.net/lote/detalhe/54644", "5667")</f>
      </c>
      <c r="B58" s="4" t="s">
        <f>=HYPERLINK("https://leilaoonline.net/lote/detalhe/54644", "CONJUNTO MOTO BOMBA CENTRÍFUGA - IMBIL SERIE:82932 COM MOTOR SIEMENS 250CV")</f>
      </c>
      <c r="C58" s="4" t="inlineStr">
        <is>
          <t>Vendido</t>
        </is>
      </c>
      <c r="D58" s="4" t="inlineStr">
        <is>
          <t>28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=HYPERLINK("https://leilaoonline.net/lote/detalhe/54643", "5779")</f>
      </c>
      <c r="B59" s="4" t="s">
        <f>=HYPERLINK("https://leilaoonline.net/lote/detalhe/54643", "01 CONJUNTO MOTO BOMBA CENTRÍFUGA - IMBIL SERIE:82551 COM MOTOR SIEMENS 250CV")</f>
      </c>
      <c r="C59" s="4" t="inlineStr">
        <is>
          <t>Vendido</t>
        </is>
      </c>
      <c r="D59" s="4" t="inlineStr">
        <is>
          <t>28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=HYPERLINK("https://leilaoonline.net/lote/detalhe/54649", "5782")</f>
      </c>
      <c r="B60" s="4" t="s">
        <f>=HYPERLINK("https://leilaoonline.net/lote/detalhe/54649", "TRANSFORMADOR MONOFÁSICO TOSHIBA 5KVA - SERIE: 310532, LOC. JOÃO PINHEIRO /MG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=HYPERLINK("https://leilaoonline.net/lote/detalhe/54651", "5786")</f>
      </c>
      <c r="B61" s="4" t="s">
        <f>=HYPERLINK("https://leilaoonline.net/lote/detalhe/54651", "TRANSFORMADOR MONOFÁSICO MACORIN 37.5 KVA - SERIE: 01113386, LOC. JOÃO PINHEIRO /MG ")</f>
      </c>
      <c r="C61" s="4" t="inlineStr">
        <is>
          <t>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=HYPERLINK("https://leilaoonline.net/lote/detalhe/54650", "5787")</f>
      </c>
      <c r="B62" s="4" t="s">
        <f>=HYPERLINK("https://leilaoonline.net/lote/detalhe/54650", "TRANSFORMADOR MONOFÁSICO ROMAGNOLE 15KVA - SERIE: 199319, LOC. JOÃO PINHEIRO 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=HYPERLINK("https://leilaoonline.net/lote/detalhe/54657", "5791")</f>
      </c>
      <c r="B63" s="4" t="s">
        <f>=HYPERLINK("https://leilaoonline.net/lote/detalhe/54657", "01 REGISTRO GAVETA 20" - SG CL 150, LOC JOÃO PINHEIRO / MG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1.950,00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=HYPERLINK("https://leilaoonline.net/lote/detalhe/54656", "5792")</f>
      </c>
      <c r="B64" s="4" t="s">
        <f>=HYPERLINK("https://leilaoonline.net/lote/detalhe/54656", "09 VÁLVULAS DE RETENÇÃO 10" RAN - PN 16, LOC. JOÃO PINHEIRO/MG")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9.050,00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=HYPERLINK("https://leilaoonline.net/lote/detalhe/54619", "5797")</f>
      </c>
      <c r="B65" s="4" t="s">
        <f>=HYPERLINK("https://leilaoonline.net/lote/detalhe/54619", "MOTOR ESTACIONARIO CUMMINS, ANO 2010, ")</f>
      </c>
      <c r="C65" s="4" t="inlineStr">
        <is>
          <t>Vendido</t>
        </is>
      </c>
      <c r="D65" s="4" t="inlineStr">
        <is>
          <t>39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=HYPERLINK("https://leilaoonline.net/lote/detalhe/54621", "5798")</f>
      </c>
      <c r="B66" s="4" t="s">
        <f>=HYPERLINK("https://leilaoonline.net/lote/detalhe/54621", "TRANSBORDO SMR 12000 3 CAIXAS SERMAG, ANO 2008, EQP.60050, LOC. JOÃO PINHEIRO/MG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=HYPERLINK("https://leilaoonline.net/lote/detalhe/54645", "5799")</f>
      </c>
      <c r="B67" s="4" t="s">
        <f>=HYPERLINK("https://leilaoonline.net/lote/detalhe/54645", "03 COLETOR DE SUCÇÃO PARA CAPTAÇÃO,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=HYPERLINK("https://leilaoonline.net/lote/detalhe/54648", "5800")</f>
      </c>
      <c r="B68" s="4" t="s">
        <f>=HYPERLINK("https://leilaoonline.net/lote/detalhe/54648", "01 COMPRESSOR DE AR SHULT CAP 150 LIB C/MOTOR  1.12, LOC. JOÃO PINHEIRO/ MG        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=HYPERLINK("https://leilaoonline.net/lote/detalhe/54622", "5801")</f>
      </c>
      <c r="B69" s="4" t="s">
        <f>=HYPERLINK("https://leilaoonline.net/lote/detalhe/54622", "TRANSBORDO SMR 12000 3 CAIXAS SERMAG, ANO 2008, EQP. 60084, LOC.JOÃO PINHEIRO /MG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=HYPERLINK("https://leilaoonline.net/lote/detalhe/54625", "6046")</f>
      </c>
      <c r="B70" s="4" t="s">
        <f>=HYPERLINK("https://leilaoonline.net/lote/detalhe/54625", "TRANSBORDO TAC DC 12000 2 CAIXAS CIVEMASA, ANO 2009, EQP. 60086, LOC. JOÃO PINHEIRO/MG 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=HYPERLINK("https://leilaoonline.net/lote/detalhe/54627", "6048")</f>
      </c>
      <c r="B71" s="4" t="s">
        <f>=HYPERLINK("https://leilaoonline.net/lote/detalhe/54627", "TRANSBORDO SMR 12000 2 CAIXAS SERMAG, ANO 2008 , EQP.80004, LOC. JOÃO PINHEIRO/ MG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=HYPERLINK("https://leilaoonline.net/lote/detalhe/54629", "6049")</f>
      </c>
      <c r="B72" s="4" t="s">
        <f>=HYPERLINK("https://leilaoonline.net/lote/detalhe/54629", "TRANSBORDO TAC DC 12000 2 CAIXAS CIVEMASA, ANO 2009, EQP. 80007, LOC. JOÃO PINHEIRO/MG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=HYPERLINK("https://leilaoonline.net/lote/detalhe/54630", "6050")</f>
      </c>
      <c r="B73" s="4" t="s">
        <f>=HYPERLINK("https://leilaoonline.net/lote/detalhe/54630", "TRANSBORDO SMR 12000 3 CAIXAS SERMAG, ANO 2008, LOC. JOÃO PINHEIRO/ MG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=HYPERLINK("https://leilaoonline.net/lote/detalhe/54632", "8421")</f>
      </c>
      <c r="B74" s="4" t="s">
        <f>=HYPERLINK("https://leilaoonline.net/lote/detalhe/54632", "BALANCEADORA DE PNEUS FORT G, ANO 2018- LOC. JOÃO PINHEIRO/MG ")</f>
      </c>
      <c r="C74" s="4" t="inlineStr">
        <is>
          <t>Vendido</t>
        </is>
      </c>
      <c r="D74" s="4" t="inlineStr">
        <is>
          <t>6</t>
        </is>
      </c>
      <c r="E74" s="5" t="inlineStr">
        <is>
          <t>1.100,00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=HYPERLINK("https://leilaoonline.net/lote/detalhe/54633", "13076")</f>
      </c>
      <c r="B75" s="4" t="s">
        <f>=HYPERLINK("https://leilaoonline.net/lote/detalhe/54633", "TRATOR VALTRA  BM 125i GII, ANO 2010, LOC. JOÃO PINHEIRO/ MG 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75.500,00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=HYPERLINK("https://leilaoonline.net/lote/detalhe/54634", "17038")</f>
      </c>
      <c r="B76" s="4" t="s">
        <f>=HYPERLINK("https://leilaoonline.net/lote/detalhe/54634", "TRANSBORDO SMR 12000 3 CAIXAS SERMAG, ANO 2008, LOC. JOÃO PINHEIRO/ MG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=HYPERLINK("https://leilaoonline.net/lote/detalhe/54646", "17039")</f>
      </c>
      <c r="B77" s="4" t="s">
        <f>=HYPERLINK("https://leilaoonline.net/lote/detalhe/54646", "01 BALSA FLUTUANTE  PARA CAPTAÇÃO, LOC. JOÃO PINHEIRO/ MG")</f>
      </c>
      <c r="C77" s="4" t="inlineStr">
        <is>
          <t>Vendido</t>
        </is>
      </c>
      <c r="D77" s="4" t="inlineStr">
        <is>
          <t>53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=HYPERLINK("https://leilaoonline.net/lote/detalhe/54635", "17042")</f>
      </c>
      <c r="B78" s="4" t="s">
        <f>=HYPERLINK("https://leilaoonline.net/lote/detalhe/54635", "CAMINHÃO VOLVO FH520 6X4, ANO 2010, LOC. JOÃO PINHEIRO/ MG ")</f>
      </c>
      <c r="C78" s="4" t="inlineStr">
        <is>
          <t>Vendido</t>
        </is>
      </c>
      <c r="D78" s="4" t="inlineStr">
        <is>
          <t>41</t>
        </is>
      </c>
      <c r="E78" s="5" t="inlineStr">
        <is>
          <t>64.500,00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=HYPERLINK("https://leilaoonline.net/lote/detalhe/54636", "17043")</f>
      </c>
      <c r="B79" s="4" t="s">
        <f>=HYPERLINK("https://leilaoonline.net/lote/detalhe/54636", "CAMINHÃO  VOLVO FH520 6X4, ANO 2010, - LOC.JOÃO PINHEIRO /MG ")</f>
      </c>
      <c r="C79" s="4" t="inlineStr">
        <is>
          <t>Vendido</t>
        </is>
      </c>
      <c r="D79" s="4" t="inlineStr">
        <is>
          <t>36</t>
        </is>
      </c>
      <c r="E79" s="5" t="inlineStr">
        <is>
          <t>60.000,00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=HYPERLINK("https://leilaoonline.net/lote/detalhe/54637", "17044")</f>
      </c>
      <c r="B80" s="4" t="s">
        <f>=HYPERLINK("https://leilaoonline.net/lote/detalhe/54637", "TANQUE AGUA 15000 LTS, GASCOM, ANO 2010, LOC. JOÃO PINHEIRO / MG ")</f>
      </c>
      <c r="C80" s="4" t="inlineStr">
        <is>
          <t>Vendido</t>
        </is>
      </c>
      <c r="D80" s="4" t="inlineStr">
        <is>
          <t>64</t>
        </is>
      </c>
      <c r="E80" s="5" t="inlineStr">
        <is>
          <t>16.500,00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=HYPERLINK("https://leilaoonline.net/lote/detalhe/55349", "17046")</f>
      </c>
      <c r="B81" s="4" t="s">
        <f>=HYPERLINK("https://leilaoonline.net/lote/detalhe/55349", "TRATOR PULVERIZADOR PAR MA3027HS, MONTANA, ANO 2010, EQP. 30077 LOC. JOÃO PINHEIRO ")</f>
      </c>
      <c r="C81" s="4" t="inlineStr">
        <is>
          <t>Vendido</t>
        </is>
      </c>
      <c r="D81" s="4" t="inlineStr">
        <is>
          <t>147</t>
        </is>
      </c>
      <c r="E81" s="5" t="inlineStr">
        <is>
          <t>102.500,00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=HYPERLINK("https://leilaoonline.net/lote/detalhe/55350", "17047")</f>
      </c>
      <c r="B82" s="4" t="s">
        <f>=HYPERLINK("https://leilaoonline.net/lote/detalhe/55350", "MINI CARREGADEIRA BOBCAT S130, ANO 2011, EQP.30083- LOC. JOÃO PINHEIRO / MG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31.166,00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2026-05-24T13:34:37.00Z</dcterms:created>
  <dc:creator>Tellks Tecnologia</dc:creator>
  <cp:revision>0</cp:revision>
</cp:coreProperties>
</file>