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• Compass • Duster • Mercedes C 200 • Lancer • City • HR-V 18 • Audi • Mercedes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=HYPERLINK("https://leilaoonline.net/lote/detalhe/45217", "130")</f>
      </c>
      <c r="B11" s="4" t="s">
        <f>=HYPERLINK("https://leilaoonline.net/lote/detalhe/45217", "FORD; FOCUS HC FLEX; 2011/2012; BRANCA; ALCO./GASOL - FUNCIONANDO")</f>
      </c>
      <c r="C11" s="4" t="inlineStr">
        <is>
          <t>Vendido</t>
        </is>
      </c>
      <c r="D11" s="4" t="inlineStr">
        <is>
          <t>16</t>
        </is>
      </c>
      <c r="E11" s="5" t="inlineStr">
        <is>
          <t>16.250,00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=HYPERLINK("https://leilaoonline.net/lote/detalhe/45229", "132")</f>
      </c>
      <c r="B12" s="4" t="s">
        <f>=HYPERLINK("https://leilaoonline.net/lote/detalhe/45229", "TOYOTA; ETIOS HB X; 2013/2013; PRATA; ALCO./GASOL. - FUNCIONANDO")</f>
      </c>
      <c r="C12" s="4" t="inlineStr">
        <is>
          <t>Vendido</t>
        </is>
      </c>
      <c r="D12" s="4" t="inlineStr">
        <is>
          <t>25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=HYPERLINK("https://leilaoonline.net/lote/detalhe/45855", "133")</f>
      </c>
      <c r="B13" s="4" t="s">
        <f>=HYPERLINK("https://leilaoonline.net/lote/detalhe/45855", "CHEVROLET; ASTRA SEDAN "MILLENIUM"; 2001/2001; PRATA; GASOLINA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=HYPERLINK("https://leilaoonline.net/lote/detalhe/45847", "156")</f>
      </c>
      <c r="B14" s="4" t="s">
        <f>=HYPERLINK("https://leilaoonline.net/lote/detalhe/45847", "I; MERCEDES BENZ ML 320 AB54; 2000/2000; GASOLINA; PRATA, FUNCIONANDO - IPVA 2020 PAGO - BLINDADO")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=HYPERLINK("https://leilaoonline.net/lote/detalhe/45846", "157")</f>
      </c>
      <c r="B15" s="4" t="s">
        <f>=HYPERLINK("https://leilaoonline.net/lote/detalhe/45846", "I; AUDI A3 1.8T; 2005/2005; AZUL; GASOLINA - FUNCIONANDO")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13.750,00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=HYPERLINK("https://leilaoonline.net/lote/detalhe/45845", "158")</f>
      </c>
      <c r="B16" s="4" t="s">
        <f>=HYPERLINK("https://leilaoonline.net/lote/detalhe/45845", "HONDA; FIT LX CVT; 2016/2016; CINZA; ALCO/ GASOL.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35.500,00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=HYPERLINK("https://leilaoonline.net/lote/detalhe/45844", "159")</f>
      </c>
      <c r="B17" s="4" t="s">
        <f>=HYPERLINK("https://leilaoonline.net/lote/detalhe/45844", "GM/ VECTRA SEDAN ELEGANCE; 2005/2006; GAS./ALC./GNV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=HYPERLINK("https://leilaoonline.net/lote/detalhe/45843", "160")</f>
      </c>
      <c r="B18" s="4" t="s">
        <f>=HYPERLINK("https://leilaoonline.net/lote/detalhe/45843", "I; KIA K2700 II HD LB; 2006/2006; BRANCA; DIESEL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=HYPERLINK("https://leilaoonline.net/lote/detalhe/45841", "161")</f>
      </c>
      <c r="B19" s="4" t="s">
        <f>=HYPERLINK("https://leilaoonline.net/lote/detalhe/45841", "HONDA; CR-V LX; 2011/2011; PRETA;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=HYPERLINK("https://leilaoonline.net/lote/detalhe/45840", "162")</f>
      </c>
      <c r="B20" s="4" t="s">
        <f>=HYPERLINK("https://leilaoonline.net/lote/detalhe/45840", "HONDA; FIT EX CVT; 2019/2019; VERMELHA; ALCO./GASOL. - APROX. 13.000KM. - FUNCIONANDO - IPVA 2020 PAGO")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45.700,00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=HYPERLINK("https://leilaoonline.net/lote/detalhe/45842", "162")</f>
      </c>
      <c r="B21" s="4" t="s">
        <f>=HYPERLINK("https://leilaoonline.net/lote/detalhe/45842", "NISSAM; LIVINA 18S; 2010/2010; PRATA; ALCO./GASOL. - FUNCIONANDO - IPVA 2020 PAGO")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=HYPERLINK("https://leilaoonline.net/lote/detalhe/45747", "163")</f>
      </c>
      <c r="B22" s="4" t="s">
        <f>=HYPERLINK("https://leilaoonline.net/lote/detalhe/45747", "NISSAN; XTERRA 2.8 SE 4X4; 2004/2005; BRANCA; DIESEL - FUNCIONANDO")</f>
      </c>
      <c r="C22" s="4" t="inlineStr">
        <is>
          <t>Não vendido</t>
        </is>
      </c>
      <c r="D22" s="4" t="inlineStr">
        <is>
          <t>68</t>
        </is>
      </c>
      <c r="E22" s="5" t="inlineStr">
        <is>
          <t>25.250,00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=HYPERLINK("https://leilaoonline.net/lote/detalhe/45746", "164")</f>
      </c>
      <c r="B23" s="4" t="s">
        <f>=HYPERLINK("https://leilaoonline.net/lote/detalhe/45746", "I; VW TIGUAN 2.0 TSI; 2010/2011; CINZA; GASOLINA - FUNCIONANDO")</f>
      </c>
      <c r="C23" s="4" t="inlineStr">
        <is>
          <t>Não vendido</t>
        </is>
      </c>
      <c r="D23" s="4" t="inlineStr">
        <is>
          <t>52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=HYPERLINK("https://leilaoonline.net/lote/detalhe/45745", "165")</f>
      </c>
      <c r="B24" s="4" t="s">
        <f>=HYPERLINK("https://leilaoonline.net/lote/detalhe/45745", "JEEP; COMPASS LIMITED D; 2018/2018; BRANCA; DIESEL - FUNCIONANDO")</f>
      </c>
      <c r="C24" s="4" t="inlineStr">
        <is>
          <t>Não vendido</t>
        </is>
      </c>
      <c r="D24" s="4" t="inlineStr">
        <is>
          <t>62</t>
        </is>
      </c>
      <c r="E24" s="5" t="inlineStr">
        <is>
          <t>80.250,00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=HYPERLINK("https://leilaoonline.net/lote/detalhe/45744", "166")</f>
      </c>
      <c r="B25" s="4" t="s">
        <f>=HYPERLINK("https://leilaoonline.net/lote/detalhe/45744", "VW; BRASILIA; 1975/1975; VERMELHA; ALCOOL - TURBO MOTOR AP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10.250,00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=HYPERLINK("https://leilaoonline.net/lote/detalhe/45743", "167")</f>
      </c>
      <c r="B26" s="4" t="s">
        <f>=HYPERLINK("https://leilaoonline.net/lote/detalhe/45743", "HYUNDAI; CRETA 16A PULSE; 2018/2019; MARROM; ALCO./GASOL.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47.900,00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=HYPERLINK("https://leilaoonline.net/lote/detalhe/45228", "168")</f>
      </c>
      <c r="B27" s="4" t="s">
        <f>=HYPERLINK("https://leilaoonline.net/lote/detalhe/45228", "VW; SAVEIRO CL 1.8; 1995/1995; BEGE; GASOLINA;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6.100,00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=HYPERLINK("https://leilaoonline.net/lote/detalhe/45227", "169")</f>
      </c>
      <c r="B28" s="4" t="s">
        <f>=HYPERLINK("https://leilaoonline.net/lote/detalhe/45227", "I; GM CLASSIC LIFE; 2009/2010; PRATA;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=HYPERLINK("https://leilaoonline.net/lote/detalhe/45226", "170")</f>
      </c>
      <c r="B29" s="4" t="s">
        <f>=HYPERLINK("https://leilaoonline.net/lote/detalhe/45226", "HONDA, CITY LX CVT, 2014/2015, MARROM, ALCO./GASOL., - FUNCIONANDO - IPVA 2020 PAGO")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=HYPERLINK("https://leilaoonline.net/lote/detalhe/45216", "171")</f>
      </c>
      <c r="B30" s="4" t="s">
        <f>=HYPERLINK("https://leilaoonline.net/lote/detalhe/45216", "HONDA HR-V EX; 2018/2018; VERMELHA; ALCO./GASOL. - FUNCIONANDO - APROX. 18.500KM")</f>
      </c>
      <c r="C30" s="4" t="inlineStr">
        <is>
          <t>Não vendido</t>
        </is>
      </c>
      <c r="D30" s="4" t="inlineStr">
        <is>
          <t>66</t>
        </is>
      </c>
      <c r="E30" s="5" t="inlineStr">
        <is>
          <t>59.500,00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=HYPERLINK("https://leilaoonline.net/lote/detalhe/45224", "172")</f>
      </c>
      <c r="B31" s="4" t="s">
        <f>=HYPERLINK("https://leilaoonline.net/lote/detalhe/45224", "HONDA; FIT EX; 2007/2008; PRETA; ALCO./GASOL.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=HYPERLINK("https://leilaoonline.net/lote/detalhe/45223", "173")</f>
      </c>
      <c r="B32" s="4" t="s">
        <f>=HYPERLINK("https://leilaoonline.net/lote/detalhe/45223", "FIAT; ARGO DRIVE 1.3; 2018/2019; BRANCA; GASOL./ALCOOL - FUNCIONANDO")</f>
      </c>
      <c r="C32" s="4" t="inlineStr">
        <is>
          <t>Não vendido</t>
        </is>
      </c>
      <c r="D32" s="4" t="inlineStr">
        <is>
          <t>82</t>
        </is>
      </c>
      <c r="E32" s="5" t="inlineStr">
        <is>
          <t>31.750,00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=HYPERLINK("https://leilaoonline.net/lote/detalhe/45222", "174")</f>
      </c>
      <c r="B33" s="4" t="s">
        <f>=HYPERLINK("https://leilaoonline.net/lote/detalhe/45222", "KAWASAKI; Z300 ABS; 2015/2016; VERDE;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9.550,00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=HYPERLINK("https://leilaoonline.net/lote/detalhe/45221", "175")</f>
      </c>
      <c r="B34" s="4" t="s">
        <f>=HYPERLINK("https://leilaoonline.net/lote/detalhe/45221", "PEUGEOT; 207 PASSION XR S; 2010/2011; PRATA;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=HYPERLINK("https://leilaoonline.net/lote/detalhe/45220", "176")</f>
      </c>
      <c r="B35" s="4" t="s">
        <f>=HYPERLINK("https://leilaoonline.net/lote/detalhe/45220", "VW; GOL; VERMELHA; 1988/1989; GASOLINA - FUNCIONANDO - TURBO")</f>
      </c>
      <c r="C35" s="4" t="inlineStr">
        <is>
          <t>Vendido</t>
        </is>
      </c>
      <c r="D35" s="4" t="inlineStr">
        <is>
          <t>25</t>
        </is>
      </c>
      <c r="E35" s="5" t="inlineStr">
        <is>
          <t>8.400,00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=HYPERLINK("https://leilaoonline.net/lote/detalhe/45219", "177")</f>
      </c>
      <c r="B36" s="4" t="s">
        <f>=HYPERLINK("https://leilaoonline.net/lote/detalhe/45219", "HONDA; CIVIC LXS; 2014/2014; BRANCA; ALCO./GASOL - FUNCIONANDO")</f>
      </c>
      <c r="C36" s="4" t="inlineStr">
        <is>
          <t>Vendido</t>
        </is>
      </c>
      <c r="D36" s="4" t="inlineStr">
        <is>
          <t>45</t>
        </is>
      </c>
      <c r="E36" s="5" t="inlineStr">
        <is>
          <t>41.500,00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=HYPERLINK("https://leilaoonline.net/lote/detalhe/45218", "178")</f>
      </c>
      <c r="B37" s="4" t="s">
        <f>=HYPERLINK("https://leilaoonline.net/lote/detalhe/45218", "VW; BRASILIA; 1974/1974; BEGE; GASOLINA - FUNCIONANDO")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7.700,00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=HYPERLINK("https://leilaoonline.net/lote/detalhe/45225", "179")</f>
      </c>
      <c r="B38" s="4" t="s">
        <f>=HYPERLINK("https://leilaoonline.net/lote/detalhe/45225", "PEUGEOT; 207 PASSION XS A, 2008/2009, FLEX, CINZA;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=HYPERLINK("https://leilaoonline.net/lote/detalhe/45237", "181")</f>
      </c>
      <c r="B39" s="4" t="s">
        <f>=HYPERLINK("https://leilaoonline.net/lote/detalhe/45237", "MERCEDES BENZ C200; 2007/2008, PRATA, GASOLINA - FUNCIONANDO")</f>
      </c>
      <c r="C39" s="4" t="inlineStr">
        <is>
          <t>Não vendido</t>
        </is>
      </c>
      <c r="D39" s="4" t="inlineStr">
        <is>
          <t>56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=HYPERLINK("https://leilaoonline.net/lote/detalhe/45236", "183")</f>
      </c>
      <c r="B40" s="4" t="s">
        <f>=HYPERLINK("https://leilaoonline.net/lote/detalhe/45236", "I; VW TOUAREG 3.6 V6, 2011/2011, PRATA; GASOLINA - BLINDADA - IPVA 2020 PAGO")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49.850,00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=HYPERLINK("https://leilaoonline.net/lote/detalhe/45242", "184")</f>
      </c>
      <c r="B41" s="4" t="s">
        <f>=HYPERLINK("https://leilaoonline.net/lote/detalhe/45242", "RENAULT; DUSTER 16 D 4X2 "TechROAD"; 2013/2014; PRATA; ALCO./GASOL. - FUNCIONANDO - IPVA 2020 PAGO")</f>
      </c>
      <c r="C41" s="4" t="inlineStr">
        <is>
          <t>Vendido</t>
        </is>
      </c>
      <c r="D41" s="4" t="inlineStr">
        <is>
          <t>33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=HYPERLINK("https://leilaoonline.net/lote/detalhe/45235", "185")</f>
      </c>
      <c r="B42" s="4" t="s">
        <f>=HYPERLINK("https://leilaoonline.net/lote/detalhe/45235", "I; AUDI A3 SPORTBACK 2.0T FSI; 2010/2011; PRATA; GASOLINA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33.450,00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=HYPERLINK("https://leilaoonline.net/lote/detalhe/45239", "186")</f>
      </c>
      <c r="B43" s="4" t="s">
        <f>=HYPERLINK("https://leilaoonline.net/lote/detalhe/45239", "I; CHERRY QQ 1.1; 2011/2012; PRETA; GASOLINA - FUNCIONANDO IPVA 2020 PAGO")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6.800,00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=HYPERLINK("https://leilaoonline.net/lote/detalhe/45243", "187")</f>
      </c>
      <c r="B44" s="4" t="s">
        <f>=HYPERLINK("https://leilaoonline.net/lote/detalhe/45243", "VW; KOMBI FURGÃO; 2013/2014; BRANCA; ALCO./GASOLINA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=HYPERLINK("https://leilaoonline.net/lote/detalhe/45233", "190")</f>
      </c>
      <c r="B45" s="4" t="s">
        <f>=HYPERLINK("https://leilaoonline.net/lote/detalhe/45233", "MITSUBISHI; LANCER 2.0, 2012/2012; PRATA; GASOLINA - FUNCIONANDO")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=HYPERLINK("https://leilaoonline.net/lote/detalhe/45231", "192")</f>
      </c>
      <c r="B46" s="4" t="s">
        <f>=HYPERLINK("https://leilaoonline.net/lote/detalhe/45231", "PEUGEOT; 207 PASSION XS A; 2009, FLEX, CINZA - FUNCIONANDO - IPVA 2020 PAGO")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10.750,00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=HYPERLINK("https://leilaoonline.net/lote/detalhe/45234", "196")</f>
      </c>
      <c r="B47" s="4" t="s">
        <f>=HYPERLINK("https://leilaoonline.net/lote/detalhe/45234", "IMP/ JEEP GRAN CHEROKEE LAREDO; 1998/1998; PRETA; GASOLINA; FUNCIONANDO")</f>
      </c>
      <c r="C47" s="4" t="inlineStr">
        <is>
          <t>Não vendido</t>
        </is>
      </c>
      <c r="D47" s="4" t="inlineStr">
        <is>
          <t>31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=HYPERLINK("https://leilaoonline.net/lote/detalhe/45238", "198")</f>
      </c>
      <c r="B48" s="4" t="s">
        <f>=HYPERLINK("https://leilaoonline.net/lote/detalhe/45238", "I; M. BENZ GUERRA MIC 20; 2007/2008; BRANCA; DIESEL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32.050,00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=HYPERLINK("https://leilaoonline.net/lote/detalhe/45230", "199")</f>
      </c>
      <c r="B49" s="4" t="s">
        <f>=HYPERLINK("https://leilaoonline.net/lote/detalhe/45230", "HONDA; FITY EXL CVT; 2018/2018; PRATA; ALCO./GASOL.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36.500,00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=HYPERLINK("https://leilaoonline.net/lote/detalhe/45232", "200")</f>
      </c>
      <c r="B50" s="4" t="s">
        <f>=HYPERLINK("https://leilaoonline.net/lote/detalhe/45232", "PEUGEOT; 207 PASSION XR, 2010/2011, CINZA;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=HYPERLINK("https://leilaoonline.net/lote/detalhe/45241", "201")</f>
      </c>
      <c r="B51" s="4" t="s">
        <f>=HYPERLINK("https://leilaoonline.net/lote/detalhe/45241", "GM; MERIVA JOY; 2005/2005; BRANCA; ALCO./GASOL.;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=HYPERLINK("https://leilaoonline.net/lote/detalhe/45294", "206")</f>
      </c>
      <c r="B52" s="4" t="s">
        <f>=HYPERLINK("https://leilaoonline.net/lote/detalhe/45294", "HONDA; FITY EX CVT; 2018/2018; CINZA; ALCO./GASOL. - FUNCIONANDO")</f>
      </c>
      <c r="C52" s="4" t="inlineStr">
        <is>
          <t>Não vendido</t>
        </is>
      </c>
      <c r="D52" s="4" t="inlineStr">
        <is>
          <t>35</t>
        </is>
      </c>
      <c r="E52" s="5" t="inlineStr">
        <is>
          <t>37.000,00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=HYPERLINK("https://leilaoonline.net/lote/detalhe/45293", "209")</f>
      </c>
      <c r="B53" s="4" t="s">
        <f>=HYPERLINK("https://leilaoonline.net/lote/detalhe/45293", "FIAT; DOBLO ESSENCE 1.8; 2013/2013; PRATA; ALCO./GASOL/GNV - FUNCIONANDO - 7 lugares")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25.000,00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=HYPERLINK("https://leilaoonline.net/lote/detalhe/45282", "212")</f>
      </c>
      <c r="B54" s="4" t="s">
        <f>=HYPERLINK("https://leilaoonline.net/lote/detalhe/45282", "RENAULT SANDERO PRI 16; 2011/2012; PRETA; ALCO/GASOL. - FUNCIONANDO")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11.900,00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=HYPERLINK("https://leilaoonline.net/lote/detalhe/45281", "213")</f>
      </c>
      <c r="B55" s="4" t="s">
        <f>=HYPERLINK("https://leilaoonline.net/lote/detalhe/45281", "I; CHERRY; TIGGO 2.0; 2011/2011; BRANCA; GASOLINA -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=HYPERLINK("https://leilaoonline.net/lote/detalhe/45860", "224")</f>
      </c>
      <c r="B56" s="4" t="s">
        <f>=HYPERLINK("https://leilaoonline.net/lote/detalhe/45860", "HONDA CITY LX, 2009/2010, PRETA; ALCO./GASOL - FUNCIONANDO")</f>
      </c>
      <c r="C56" s="4" t="inlineStr">
        <is>
          <t>Não vendido</t>
        </is>
      </c>
      <c r="D56" s="4" t="inlineStr">
        <is>
          <t>29</t>
        </is>
      </c>
      <c r="E56" s="5" t="inlineStr">
        <is>
          <t>17.750,00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=HYPERLINK("https://leilaoonline.net/lote/detalhe/45287", "228")</f>
      </c>
      <c r="B57" s="4" t="s">
        <f>=HYPERLINK("https://leilaoonline.net/lote/detalhe/45287", "I; CHEVROLET; SONIC LTZ NB AT; 2013/2013; PRETA; ALCO./GASOL. - FUNCIONANDO")</f>
      </c>
      <c r="C57" s="4" t="inlineStr">
        <is>
          <t>Não vendido</t>
        </is>
      </c>
      <c r="D57" s="4" t="inlineStr">
        <is>
          <t>59</t>
        </is>
      </c>
      <c r="E57" s="5" t="inlineStr">
        <is>
          <t>20.000,00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=HYPERLINK("https://leilaoonline.net/lote/detalhe/45290", "239")</f>
      </c>
      <c r="B58" s="4" t="s">
        <f>=HYPERLINK("https://leilaoonline.net/lote/detalhe/45290", "RENAULT/LOGAN EXP 16. 2011/2012, FLEX IPVA 2020 PAGO")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16.000,00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=HYPERLINK("https://leilaoonline.net/lote/detalhe/45283", "242")</f>
      </c>
      <c r="B59" s="4" t="s">
        <f>=HYPERLINK("https://leilaoonline.net/lote/detalhe/45283", "I; CHERY QQ3 1.1; 2011/2012; BRANCA; GASOLINA - APROX. 35.000KM - FUNCIONANDO")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=HYPERLINK("https://leilaoonline.net/lote/detalhe/45286", "249")</f>
      </c>
      <c r="B60" s="4" t="s">
        <f>=HYPERLINK("https://leilaoonline.net/lote/detalhe/45286", "HONDA CIVIC LXL; 2004/2005; CINZA; GASOLINA - FUNCIONANDO")</f>
      </c>
      <c r="C60" s="4" t="inlineStr">
        <is>
          <t>Não vendido</t>
        </is>
      </c>
      <c r="D60" s="4" t="inlineStr">
        <is>
          <t>33</t>
        </is>
      </c>
      <c r="E60" s="5" t="inlineStr">
        <is>
          <t>14.750,00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=HYPERLINK("https://leilaoonline.net/lote/detalhe/45749", "251")</f>
      </c>
      <c r="B61" s="4" t="s">
        <f>=HYPERLINK("https://leilaoonline.net/lote/detalhe/45749", "VW; PASSAT VARIANT 2.0T FSI; 2007/2008; PRETA; GASOLINA - SUSPENSÃO E RODAS LEGALIZADOS - FUNCIONANDO IPVA 2020 PAGO")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=HYPERLINK("https://leilaoonline.net/lote/detalhe/45296", "300")</f>
      </c>
      <c r="B62" s="4" t="s">
        <f>=HYPERLINK("https://leilaoonline.net/lote/detalhe/45296", "VW; FUSCA 1300; 1968/1968; VERMELHA; GASOLINA; RODAS EMP - FUNCIONANDO")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5.850,00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=HYPERLINK("https://leilaoonline.net/lote/detalhe/45295", "319")</f>
      </c>
      <c r="B63" s="4" t="s">
        <f>=HYPERLINK("https://leilaoonline.net/lote/detalhe/45295", "VW; GOL CL; 1989/1989; CINZA; ALCOOL - TURBO")</f>
      </c>
      <c r="C63" s="4" t="inlineStr">
        <is>
          <t>Não vendido</t>
        </is>
      </c>
      <c r="D63" s="4" t="inlineStr">
        <is>
          <t>25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=HYPERLINK("https://leilaoonline.net/lote/detalhe/45748", "321")</f>
      </c>
      <c r="B64" s="4" t="s">
        <f>=HYPERLINK("https://leilaoonline.net/lote/detalhe/45748", "MITSUBISHI; LANCER 2.0 "CVT", 2011/2012; GASOLINA; PRETA - FUNCIONANDO - IPVA 2020 PAGO")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23.500,00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=HYPERLINK("https://leilaoonline.net/lote/detalhe/45284", "328")</f>
      </c>
      <c r="B65" s="4" t="s">
        <f>=HYPERLINK("https://leilaoonline.net/lote/detalhe/45284", "GM; VECTRA SEDAN ELITE; 2008/2009; PRETA; ALCO./GASOL. - FUNCIONANDO")</f>
      </c>
      <c r="C65" s="4" t="inlineStr">
        <is>
          <t>Não vendido</t>
        </is>
      </c>
      <c r="D65" s="4" t="inlineStr">
        <is>
          <t>21</t>
        </is>
      </c>
      <c r="E65" s="5" t="inlineStr">
        <is>
          <t>13.500,00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=HYPERLINK("https://leilaoonline.net/lote/detalhe/45285", "398")</f>
      </c>
      <c r="B66" s="4" t="s">
        <f>=HYPERLINK("https://leilaoonline.net/lote/detalhe/45285", "JOGO COM 03 RODAS DE LIGA LEVE ARO 16 COM PNEUS E UM PNEU 195 X 55 X 16")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=HYPERLINK("https://leilaoonline.net/lote/detalhe/45289", "400")</f>
      </c>
      <c r="B67" s="4" t="s">
        <f>=HYPERLINK("https://leilaoonline.net/lote/detalhe/45289", "JOGO DE RODAS ARO 16 FURACÃO 4X100")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=HYPERLINK("https://leilaoonline.net/lote/detalhe/45291", "402")</f>
      </c>
      <c r="B68" s="4" t="s">
        <f>=HYPERLINK("https://leilaoonline.net/lote/detalhe/45291", "JG DE RODAS COM PNEUS 235 X 75 X 15")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=HYPERLINK("https://leilaoonline.net/lote/detalhe/45292", "404")</f>
      </c>
      <c r="B69" s="4" t="s">
        <f>=HYPERLINK("https://leilaoonline.net/lote/detalhe/45292", "JOGO DE RODAS ARO 12 TOWNER FURAÇÃO 4x108 PNEUS 155R 12C")</f>
      </c>
      <c r="C69" s="4" t="inlineStr">
        <is>
          <t>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=HYPERLINK("https://leilaoonline.net/lote/detalhe/45288", "405")</f>
      </c>
      <c r="B70" s="4" t="s">
        <f>=HYPERLINK("https://leilaoonline.net/lote/detalhe/45288", "JOGO DE RODAS DE LIGA COM PNEUS 195 X 55 X 16")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700,00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2026-04-15T13:17:30.00Z</dcterms:created>
  <dc:creator>Tellks Tecnologia</dc:creator>
  <cp:revision>0</cp:revision>
</cp:coreProperties>
</file>