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EQUIPAMENTOS  DE ACADEMIA  - CROSS OVER - PULLY -  BIKES E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17/03/2020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=HYPERLINK("https://leilaoonline.net/lote/detalhe/44530", "3713")</f>
      </c>
      <c r="B11" s="4" t="s">
        <f>=HYPERLINK("https://leilaoonline.net/lote/detalhe/44530", " REMADA NA MAQUINA PR 2060")</f>
      </c>
      <c r="C11" s="4" t="inlineStr">
        <is>
          <t>Não vendido</t>
        </is>
      </c>
      <c r="D11" s="4" t="inlineStr">
        <is>
          <t>7</t>
        </is>
      </c>
      <c r="E11" s="5" t="inlineStr">
        <is>
          <t>450,00</t>
        </is>
      </c>
      <c r="F11" s="4" t="inlineStr">
        <is>
          <t>50.00</t>
        </is>
      </c>
    </row>
    <row collapsed="false" customFormat="false" customHeight="false" hidden="false" ht="12.1" outlineLevel="0" r="12">
      <c r="A12" s="5" t="s">
        <f>=HYPERLINK("https://leilaoonline.net/lote/detalhe/44549", "3714")</f>
      </c>
      <c r="B12" s="4" t="s">
        <f>=HYPERLINK("https://leilaoonline.net/lote/detalhe/44549", " MÁQUINA HIPEREXTENSORA ABDOMINAL ")</f>
      </c>
      <c r="C12" s="4" t="inlineStr">
        <is>
          <t>Não vendido</t>
        </is>
      </c>
      <c r="D12" s="4" t="inlineStr">
        <is>
          <t>1</t>
        </is>
      </c>
      <c r="E12" s="5" t="inlineStr">
        <is>
          <t>150,00</t>
        </is>
      </c>
      <c r="F12" s="4" t="inlineStr">
        <is>
          <t>50.00</t>
        </is>
      </c>
    </row>
    <row collapsed="false" customFormat="false" customHeight="false" hidden="false" ht="12.1" outlineLevel="0" r="13">
      <c r="A13" s="5" t="s">
        <f>=HYPERLINK("https://leilaoonline.net/lote/detalhe/44529", "3715")</f>
      </c>
      <c r="B13" s="4" t="s">
        <f>=HYPERLINK("https://leilaoonline.net/lote/detalhe/44529", " REMADA BAIXA - GERVASPORT")</f>
      </c>
      <c r="C13" s="4" t="inlineStr">
        <is>
          <t>Não vendido</t>
        </is>
      </c>
      <c r="D13" s="4" t="inlineStr">
        <is>
          <t>1</t>
        </is>
      </c>
      <c r="E13" s="5" t="inlineStr">
        <is>
          <t>150,00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=HYPERLINK("https://leilaoonline.net/lote/detalhe/44516", "3742")</f>
      </c>
      <c r="B14" s="4" t="s">
        <f>=HYPERLINK("https://leilaoonline.net/lote/detalhe/44516", " SMITH")</f>
      </c>
      <c r="C14" s="4" t="inlineStr">
        <is>
          <t>Não vendido</t>
        </is>
      </c>
      <c r="D14" s="4" t="inlineStr">
        <is>
          <t>12</t>
        </is>
      </c>
      <c r="E14" s="5" t="inlineStr">
        <is>
          <t>750,00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=HYPERLINK("https://leilaoonline.net/lote/detalhe/44532", "3743")</f>
      </c>
      <c r="B15" s="4" t="s">
        <f>=HYPERLINK("https://leilaoonline.net/lote/detalhe/44532", " TECFLAIR - RIGHETTO")</f>
      </c>
      <c r="C15" s="4" t="inlineStr">
        <is>
          <t>Vendido</t>
        </is>
      </c>
      <c r="D15" s="4" t="inlineStr">
        <is>
          <t>34</t>
        </is>
      </c>
      <c r="E15" s="5" t="inlineStr">
        <is>
          <t>1.800,00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=HYPERLINK("https://leilaoonline.net/lote/detalhe/44550", "3744")</f>
      </c>
      <c r="B16" s="4" t="s">
        <f>=HYPERLINK("https://leilaoonline.net/lote/detalhe/44550", " BANCO EXTENSOR")</f>
      </c>
      <c r="C16" s="4" t="inlineStr">
        <is>
          <t>Não vendido</t>
        </is>
      </c>
      <c r="D16" s="4" t="inlineStr">
        <is>
          <t>8</t>
        </is>
      </c>
      <c r="E16" s="5" t="inlineStr">
        <is>
          <t>550,00</t>
        </is>
      </c>
      <c r="F16" s="4" t="inlineStr">
        <is>
          <t>50.00</t>
        </is>
      </c>
    </row>
    <row collapsed="false" customFormat="false" customHeight="false" hidden="false" ht="12.1" outlineLevel="0" r="17">
      <c r="A17" s="5" t="s">
        <f>=HYPERLINK("https://leilaoonline.net/lote/detalhe/44517", "3745")</f>
      </c>
      <c r="B17" s="4" t="s">
        <f>=HYPERLINK("https://leilaoonline.net/lote/detalhe/44517", " MÁQUINA ABDOMINAL ")</f>
      </c>
      <c r="C17" s="4" t="inlineStr">
        <is>
          <t>Não vendido</t>
        </is>
      </c>
      <c r="D17" s="4" t="inlineStr">
        <is>
          <t>4</t>
        </is>
      </c>
      <c r="E17" s="5" t="inlineStr">
        <is>
          <t>300,00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=HYPERLINK("https://leilaoonline.net/lote/detalhe/44533", "3746")</f>
      </c>
      <c r="B18" s="4" t="s">
        <f>=HYPERLINK("https://leilaoonline.net/lote/detalhe/44533", " SUPINO RETO E INCLINADO")</f>
      </c>
      <c r="C18" s="4" t="inlineStr">
        <is>
          <t>Não vendido</t>
        </is>
      </c>
      <c r="D18" s="4" t="inlineStr">
        <is>
          <t>4</t>
        </is>
      </c>
      <c r="E18" s="5" t="inlineStr">
        <is>
          <t>300,00</t>
        </is>
      </c>
      <c r="F18" s="4" t="inlineStr">
        <is>
          <t>50.00</t>
        </is>
      </c>
    </row>
    <row collapsed="false" customFormat="false" customHeight="false" hidden="false" ht="12.1" outlineLevel="0" r="19">
      <c r="A19" s="5" t="s">
        <f>=HYPERLINK("https://leilaoonline.net/lote/detalhe/44519", "3748")</f>
      </c>
      <c r="B19" s="4" t="s">
        <f>=HYPERLINK("https://leilaoonline.net/lote/detalhe/44519", " BANCO ABDOMINAL")</f>
      </c>
      <c r="C19" s="4" t="inlineStr">
        <is>
          <t>Não vendido</t>
        </is>
      </c>
      <c r="D19" s="4" t="inlineStr">
        <is>
          <t>2</t>
        </is>
      </c>
      <c r="E19" s="5" t="inlineStr">
        <is>
          <t>100,00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=HYPERLINK("https://leilaoonline.net/lote/detalhe/44522", "3749")</f>
      </c>
      <c r="B20" s="4" t="s">
        <f>=HYPERLINK("https://leilaoonline.net/lote/detalhe/44522", " BANCO 90 GRAUS    ")</f>
      </c>
      <c r="C20" s="4" t="inlineStr">
        <is>
          <t>Não vendido</t>
        </is>
      </c>
      <c r="D20" s="4" t="inlineStr">
        <is>
          <t>3</t>
        </is>
      </c>
      <c r="E20" s="5" t="inlineStr">
        <is>
          <t>150,00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=HYPERLINK("https://leilaoonline.net/lote/detalhe/44554", "3760")</f>
      </c>
      <c r="B21" s="4" t="s">
        <f>=HYPERLINK("https://leilaoonline.net/lote/detalhe/44554", " ELÍPTICO TECHNOGUM")</f>
      </c>
      <c r="C21" s="4" t="inlineStr">
        <is>
          <t>Não vendido</t>
        </is>
      </c>
      <c r="D21" s="4" t="inlineStr">
        <is>
          <t>2</t>
        </is>
      </c>
      <c r="E21" s="5" t="inlineStr">
        <is>
          <t>200,00</t>
        </is>
      </c>
      <c r="F21" s="4" t="inlineStr">
        <is>
          <t>50.00</t>
        </is>
      </c>
    </row>
    <row collapsed="false" customFormat="false" customHeight="false" hidden="false" ht="12.1" outlineLevel="0" r="22">
      <c r="A22" s="5" t="s">
        <f>=HYPERLINK("https://leilaoonline.net/lote/detalhe/44528", "3761")</f>
      </c>
      <c r="B22" s="4" t="s">
        <f>=HYPERLINK("https://leilaoonline.net/lote/detalhe/44528", " CROSS OVER LATERAL COR PRETA")</f>
      </c>
      <c r="C22" s="4" t="inlineStr">
        <is>
          <t>Não vendido</t>
        </is>
      </c>
      <c r="D22" s="4" t="inlineStr">
        <is>
          <t>7</t>
        </is>
      </c>
      <c r="E22" s="5" t="inlineStr">
        <is>
          <t>650,00</t>
        </is>
      </c>
      <c r="F22" s="4" t="inlineStr">
        <is>
          <t>50.00</t>
        </is>
      </c>
    </row>
    <row collapsed="false" customFormat="false" customHeight="false" hidden="false" ht="12.1" outlineLevel="0" r="23">
      <c r="A23" s="5" t="s">
        <f>=HYPERLINK("https://leilaoonline.net/lote/detalhe/44526", "3762")</f>
      </c>
      <c r="B23" s="4" t="s">
        <f>=HYPERLINK("https://leilaoonline.net/lote/detalhe/44526", " CROSS OVER LATERAL COR CINZA")</f>
      </c>
      <c r="C23" s="4" t="inlineStr">
        <is>
          <t>Não vendido</t>
        </is>
      </c>
      <c r="D23" s="4" t="inlineStr">
        <is>
          <t>13</t>
        </is>
      </c>
      <c r="E23" s="5" t="inlineStr">
        <is>
          <t>950,00</t>
        </is>
      </c>
      <c r="F23" s="4" t="inlineStr">
        <is>
          <t>50.00</t>
        </is>
      </c>
    </row>
    <row collapsed="false" customFormat="false" customHeight="false" hidden="false" ht="12.1" outlineLevel="0" r="24">
      <c r="A24" s="5" t="s">
        <f>=HYPERLINK("https://leilaoonline.net/lote/detalhe/44548", "3763")</f>
      </c>
      <c r="B24" s="4" t="s">
        <f>=HYPERLINK("https://leilaoonline.net/lote/detalhe/44548", " REMADA DE COSTAS")</f>
      </c>
      <c r="C24" s="4" t="inlineStr">
        <is>
          <t>Não vendido</t>
        </is>
      </c>
      <c r="D24" s="4" t="inlineStr">
        <is>
          <t>1</t>
        </is>
      </c>
      <c r="E24" s="5" t="inlineStr">
        <is>
          <t>150,00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=HYPERLINK("https://leilaoonline.net/lote/detalhe/44547", "3764")</f>
      </c>
      <c r="B25" s="4" t="s">
        <f>=HYPERLINK("https://leilaoonline.net/lote/detalhe/44547", " BIKE TECNO GYM CYCLE 5500")</f>
      </c>
      <c r="C25" s="4" t="inlineStr">
        <is>
          <t>Não vendido</t>
        </is>
      </c>
      <c r="D25" s="4" t="inlineStr">
        <is>
          <t>1</t>
        </is>
      </c>
      <c r="E25" s="5" t="inlineStr">
        <is>
          <t>150,00</t>
        </is>
      </c>
      <c r="F25" s="4" t="inlineStr">
        <is>
          <t>50.00</t>
        </is>
      </c>
    </row>
    <row collapsed="false" customFormat="false" customHeight="false" hidden="false" ht="12.1" outlineLevel="0" r="26">
      <c r="A26" s="5" t="s">
        <f>=HYPERLINK("https://leilaoonline.net/lote/detalhe/44543", "3800")</f>
      </c>
      <c r="B26" s="4" t="s">
        <f>=HYPERLINK("https://leilaoonline.net/lote/detalhe/44543", " BANCO ABDOMINAL")</f>
      </c>
      <c r="C26" s="4" t="inlineStr">
        <is>
          <t>Não vendido</t>
        </is>
      </c>
      <c r="D26" s="4" t="inlineStr">
        <is>
          <t>1</t>
        </is>
      </c>
      <c r="E26" s="5" t="inlineStr">
        <is>
          <t>50,00</t>
        </is>
      </c>
      <c r="F26" s="4" t="inlineStr">
        <is>
          <t>50.00</t>
        </is>
      </c>
    </row>
    <row collapsed="false" customFormat="false" customHeight="false" hidden="false" ht="12.1" outlineLevel="0" r="27">
      <c r="A27" s="5" t="s">
        <f>=HYPERLINK("https://leilaoonline.net/lote/detalhe/44540", "3805")</f>
      </c>
      <c r="B27" s="4" t="s">
        <f>=HYPERLINK("https://leilaoonline.net/lote/detalhe/44540", " REMADA BAIXA ")</f>
      </c>
      <c r="C27" s="4" t="inlineStr">
        <is>
          <t>Não vendido</t>
        </is>
      </c>
      <c r="D27" s="4" t="inlineStr">
        <is>
          <t>5</t>
        </is>
      </c>
      <c r="E27" s="5" t="inlineStr">
        <is>
          <t>350,00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=HYPERLINK("https://leilaoonline.net/lote/detalhe/44518", "3831")</f>
      </c>
      <c r="B28" s="4" t="s">
        <f>=HYPERLINK("https://leilaoonline.net/lote/detalhe/44518", " MAQUINA DE SUPINO")</f>
      </c>
      <c r="C28" s="4" t="inlineStr">
        <is>
          <t>Não vendido</t>
        </is>
      </c>
      <c r="D28" s="4" t="inlineStr">
        <is>
          <t>5</t>
        </is>
      </c>
      <c r="E28" s="5" t="inlineStr">
        <is>
          <t>350,00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=HYPERLINK("https://leilaoonline.net/lote/detalhe/44535", "4000")</f>
      </c>
      <c r="B29" s="4" t="s">
        <f>=HYPERLINK("https://leilaoonline.net/lote/detalhe/44535", " 190 KG APROXIMADOS PESOS EMBORRACHADOS")</f>
      </c>
      <c r="C29" s="4" t="inlineStr">
        <is>
          <t>Não vendido</t>
        </is>
      </c>
      <c r="D29" s="4" t="inlineStr">
        <is>
          <t>4</t>
        </is>
      </c>
      <c r="E29" s="5" t="inlineStr">
        <is>
          <t>350,00</t>
        </is>
      </c>
      <c r="F29" s="4" t="inlineStr">
        <is>
          <t>50.00</t>
        </is>
      </c>
    </row>
    <row collapsed="false" customFormat="false" customHeight="false" hidden="false" ht="12.1" outlineLevel="0" r="30">
      <c r="A30" s="5" t="s">
        <f>=HYPERLINK("https://leilaoonline.net/lote/detalhe/44537", "4795")</f>
      </c>
      <c r="B30" s="4" t="s">
        <f>=HYPERLINK("https://leilaoonline.net/lote/detalhe/44537", " REMADA BAIXA")</f>
      </c>
      <c r="C30" s="4" t="inlineStr">
        <is>
          <t>Não vendido</t>
        </is>
      </c>
      <c r="D30" s="4" t="inlineStr">
        <is>
          <t>1</t>
        </is>
      </c>
      <c r="E30" s="5" t="inlineStr">
        <is>
          <t>150,00</t>
        </is>
      </c>
      <c r="F30" s="4" t="inlineStr">
        <is>
          <t>50.00</t>
        </is>
      </c>
    </row>
    <row collapsed="false" customFormat="false" customHeight="false" hidden="false" ht="12.1" outlineLevel="0" r="31">
      <c r="A31" s="5" t="s">
        <f>=HYPERLINK("https://leilaoonline.net/lote/detalhe/44520", "5000")</f>
      </c>
      <c r="B31" s="4" t="s">
        <f>=HYPERLINK("https://leilaoonline.net/lote/detalhe/44520", " PULLEY ALTO COM REMADA BAIXA")</f>
      </c>
      <c r="C31" s="4" t="inlineStr">
        <is>
          <t>Não vendido</t>
        </is>
      </c>
      <c r="D31" s="4" t="inlineStr">
        <is>
          <t>4</t>
        </is>
      </c>
      <c r="E31" s="5" t="inlineStr">
        <is>
          <t>300,00</t>
        </is>
      </c>
      <c r="F31" s="4" t="inlineStr">
        <is>
          <t>50.00</t>
        </is>
      </c>
    </row>
    <row collapsed="false" customFormat="false" customHeight="false" hidden="false" ht="12.1" outlineLevel="0" r="32">
      <c r="A32" s="5" t="s">
        <f>=HYPERLINK("https://leilaoonline.net/lote/detalhe/44523", "5585")</f>
      </c>
      <c r="B32" s="4" t="s">
        <f>=HYPERLINK("https://leilaoonline.net/lote/detalhe/44523", " REMADA BAIXA 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150,00</t>
        </is>
      </c>
      <c r="F32" s="4" t="inlineStr">
        <is>
          <t>50.00</t>
        </is>
      </c>
    </row>
    <row collapsed="false" customFormat="false" customHeight="false" hidden="false" ht="12.1" outlineLevel="0" r="33">
      <c r="A33" s="5" t="s">
        <f>=HYPERLINK("https://leilaoonline.net/lote/detalhe/44538", "5655")</f>
      </c>
      <c r="B33" s="4" t="s">
        <f>=HYPERLINK("https://leilaoonline.net/lote/detalhe/44538", " DUAL PULLEY E 1 BANCO RETO")</f>
      </c>
      <c r="C33" s="4" t="inlineStr">
        <is>
          <t>Não vendido</t>
        </is>
      </c>
      <c r="D33" s="4" t="inlineStr">
        <is>
          <t>1</t>
        </is>
      </c>
      <c r="E33" s="5" t="inlineStr">
        <is>
          <t>150,00</t>
        </is>
      </c>
      <c r="F33" s="4" t="inlineStr">
        <is>
          <t>50.00</t>
        </is>
      </c>
    </row>
    <row collapsed="false" customFormat="false" customHeight="false" hidden="false" ht="12.1" outlineLevel="0" r="34">
      <c r="A34" s="5" t="s">
        <f>=HYPERLINK("https://leilaoonline.net/lote/detalhe/44524", "5784")</f>
      </c>
      <c r="B34" s="4" t="s">
        <f>=HYPERLINK("https://leilaoonline.net/lote/detalhe/44524", " PUXADA DE COSTA")</f>
      </c>
      <c r="C34" s="4" t="inlineStr">
        <is>
          <t>Não vendido</t>
        </is>
      </c>
      <c r="D34" s="4" t="inlineStr">
        <is>
          <t>2</t>
        </is>
      </c>
      <c r="E34" s="5" t="inlineStr">
        <is>
          <t>200,00</t>
        </is>
      </c>
      <c r="F34" s="4" t="inlineStr">
        <is>
          <t>50.00</t>
        </is>
      </c>
    </row>
    <row collapsed="false" customFormat="false" customHeight="false" hidden="false" ht="12.1" outlineLevel="0" r="35">
      <c r="A35" s="5" t="s">
        <f>=HYPERLINK("https://leilaoonline.net/lote/detalhe/44525", "5788")</f>
      </c>
      <c r="B35" s="4" t="s">
        <f>=HYPERLINK("https://leilaoonline.net/lote/detalhe/44525", " PUXADA COSTAS")</f>
      </c>
      <c r="C35" s="4" t="inlineStr">
        <is>
          <t>Não vendido</t>
        </is>
      </c>
      <c r="D35" s="4" t="inlineStr">
        <is>
          <t>1</t>
        </is>
      </c>
      <c r="E35" s="5" t="inlineStr">
        <is>
          <t>150,00</t>
        </is>
      </c>
      <c r="F35" s="4" t="inlineStr">
        <is>
          <t>50.00</t>
        </is>
      </c>
    </row>
    <row collapsed="false" customFormat="false" customHeight="false" hidden="false" ht="12.1" outlineLevel="0" r="36">
      <c r="A36" s="5" t="s">
        <f>=HYPERLINK("https://leilaoonline.net/lote/detalhe/44534", "5790")</f>
      </c>
      <c r="B36" s="4" t="s">
        <f>=HYPERLINK("https://leilaoonline.net/lote/detalhe/44534", " PUXADA DE COSTA")</f>
      </c>
      <c r="C36" s="4" t="inlineStr">
        <is>
          <t>Não vendido</t>
        </is>
      </c>
      <c r="D36" s="4" t="inlineStr">
        <is>
          <t>3</t>
        </is>
      </c>
      <c r="E36" s="5" t="inlineStr">
        <is>
          <t>250,00</t>
        </is>
      </c>
      <c r="F36" s="4" t="inlineStr">
        <is>
          <t>50.00</t>
        </is>
      </c>
    </row>
    <row collapsed="false" customFormat="false" customHeight="false" hidden="false" ht="12.1" outlineLevel="0" r="37">
      <c r="A37" s="5" t="s">
        <f>=HYPERLINK("https://leilaoonline.net/lote/detalhe/44553", "6000")</f>
      </c>
      <c r="B37" s="4" t="s">
        <f>=HYPERLINK("https://leilaoonline.net/lote/detalhe/44553", " BANCO 090")</f>
      </c>
      <c r="C37" s="4" t="inlineStr">
        <is>
          <t>Não vendido</t>
        </is>
      </c>
      <c r="D37" s="4" t="inlineStr">
        <is>
          <t>4</t>
        </is>
      </c>
      <c r="E37" s="5" t="inlineStr">
        <is>
          <t>200,00</t>
        </is>
      </c>
      <c r="F37" s="4" t="inlineStr">
        <is>
          <t>50.00</t>
        </is>
      </c>
    </row>
    <row collapsed="false" customFormat="false" customHeight="false" hidden="false" ht="12.1" outlineLevel="0" r="38">
      <c r="A38" s="5" t="s">
        <f>=HYPERLINK("https://leilaoonline.net/lote/detalhe/44555", "20113")</f>
      </c>
      <c r="B38" s="4" t="s">
        <f>=HYPERLINK("https://leilaoonline.net/lote/detalhe/44555", " BIKE  SCHWINN COR PRETA")</f>
      </c>
      <c r="C38" s="4" t="inlineStr">
        <is>
          <t>Não vendido</t>
        </is>
      </c>
      <c r="D38" s="4" t="inlineStr">
        <is>
          <t>6</t>
        </is>
      </c>
      <c r="E38" s="5" t="inlineStr">
        <is>
          <t>350,00</t>
        </is>
      </c>
      <c r="F38" s="4" t="inlineStr">
        <is>
          <t>50.00</t>
        </is>
      </c>
    </row>
    <row collapsed="false" customFormat="false" customHeight="false" hidden="false" ht="12.1" outlineLevel="0" r="39">
      <c r="A39" s="5" t="s">
        <f>=HYPERLINK("https://leilaoonline.net/lote/detalhe/44542", "24101")</f>
      </c>
      <c r="B39" s="4" t="s">
        <f>=HYPERLINK("https://leilaoonline.net/lote/detalhe/44542", " ROTARY TORSO")</f>
      </c>
      <c r="C39" s="4" t="inlineStr">
        <is>
          <t>Não vendido</t>
        </is>
      </c>
      <c r="D39" s="4" t="inlineStr">
        <is>
          <t>1</t>
        </is>
      </c>
      <c r="E39" s="5" t="inlineStr">
        <is>
          <t>150,00</t>
        </is>
      </c>
      <c r="F39" s="4" t="inlineStr">
        <is>
          <t>50.00</t>
        </is>
      </c>
    </row>
    <row collapsed="false" customFormat="false" customHeight="false" hidden="false" ht="12.1" outlineLevel="0" r="40">
      <c r="A40" s="5" t="s">
        <f>=HYPERLINK("https://leilaoonline.net/lote/detalhe/44551", "24102")</f>
      </c>
      <c r="B40" s="4" t="s">
        <f>=HYPERLINK("https://leilaoonline.net/lote/detalhe/44551", " MÁQUINA SUPINO INCLINADA")</f>
      </c>
      <c r="C40" s="4" t="inlineStr">
        <is>
          <t>Não vendido</t>
        </is>
      </c>
      <c r="D40" s="4" t="inlineStr">
        <is>
          <t>6</t>
        </is>
      </c>
      <c r="E40" s="5" t="inlineStr">
        <is>
          <t>400,00</t>
        </is>
      </c>
      <c r="F40" s="4" t="inlineStr">
        <is>
          <t>50.00</t>
        </is>
      </c>
    </row>
    <row collapsed="false" customFormat="false" customHeight="false" hidden="false" ht="12.1" outlineLevel="0" r="41">
      <c r="A41" s="5" t="s">
        <f>=HYPERLINK("https://leilaoonline.net/lote/detalhe/44521", "24104")</f>
      </c>
      <c r="B41" s="4" t="s">
        <f>=HYPERLINK("https://leilaoonline.net/lote/detalhe/44521", " 300 KG  APROXIMADOS PESOS EMBORRACHADOS")</f>
      </c>
      <c r="C41" s="4" t="inlineStr">
        <is>
          <t>Não vendido</t>
        </is>
      </c>
      <c r="D41" s="4" t="inlineStr">
        <is>
          <t>11</t>
        </is>
      </c>
      <c r="E41" s="5" t="inlineStr">
        <is>
          <t>850,00</t>
        </is>
      </c>
      <c r="F41" s="4" t="inlineStr">
        <is>
          <t>50.00</t>
        </is>
      </c>
    </row>
    <row collapsed="false" customFormat="false" customHeight="false" hidden="false" ht="12.1" outlineLevel="0" r="42">
      <c r="A42" s="5" t="s">
        <f>=HYPERLINK("https://leilaoonline.net/lote/detalhe/44531", "24105")</f>
      </c>
      <c r="B42" s="4" t="s">
        <f>=HYPERLINK("https://leilaoonline.net/lote/detalhe/44531", " 1 BANCO 090 E 1 BANCO RETO")</f>
      </c>
      <c r="C42" s="4" t="inlineStr">
        <is>
          <t>Não vendido</t>
        </is>
      </c>
      <c r="D42" s="4" t="inlineStr">
        <is>
          <t>3</t>
        </is>
      </c>
      <c r="E42" s="5" t="inlineStr">
        <is>
          <t>200,00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=HYPERLINK("https://leilaoonline.net/lote/detalhe/44552", "24106")</f>
      </c>
      <c r="B43" s="4" t="s">
        <f>=HYPERLINK("https://leilaoonline.net/lote/detalhe/44552", " BANCO SCOOT")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150,00</t>
        </is>
      </c>
      <c r="F43" s="4" t="inlineStr">
        <is>
          <t>50.00</t>
        </is>
      </c>
    </row>
    <row collapsed="false" customFormat="false" customHeight="false" hidden="false" ht="12.1" outlineLevel="0" r="44">
      <c r="A44" s="5" t="s">
        <f>=HYPERLINK("https://leilaoonline.net/lote/detalhe/44544", "24107")</f>
      </c>
      <c r="B44" s="4" t="s">
        <f>=HYPERLINK("https://leilaoonline.net/lote/detalhe/44544", " BANCO SUPINO INCLINADO")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150,00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=HYPERLINK("https://leilaoonline.net/lote/detalhe/44536", "24108")</f>
      </c>
      <c r="B45" s="4" t="s">
        <f>=HYPERLINK("https://leilaoonline.net/lote/detalhe/44536", " SUPINO RETO E INCLINADO")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150,00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=HYPERLINK("https://leilaoonline.net/lote/detalhe/44541", "24109")</f>
      </c>
      <c r="B46" s="4" t="s">
        <f>=HYPERLINK("https://leilaoonline.net/lote/detalhe/44541", " SUPINO RETO E INCLINADO")</f>
      </c>
      <c r="C46" s="4" t="inlineStr">
        <is>
          <t>Não vendido</t>
        </is>
      </c>
      <c r="D46" s="4" t="inlineStr">
        <is>
          <t>1</t>
        </is>
      </c>
      <c r="E46" s="5" t="inlineStr">
        <is>
          <t>150,00</t>
        </is>
      </c>
      <c r="F46" s="4" t="inlineStr">
        <is>
          <t>50.00</t>
        </is>
      </c>
    </row>
    <row collapsed="false" customFormat="false" customHeight="false" hidden="false" ht="12.1" outlineLevel="0" r="47">
      <c r="A47" s="5" t="s">
        <f>=HYPERLINK("https://leilaoonline.net/lote/detalhe/44545", "24110")</f>
      </c>
      <c r="B47" s="4" t="s">
        <f>=HYPERLINK("https://leilaoonline.net/lote/detalhe/44545", " SUPORTE DE ANILHA")</f>
      </c>
      <c r="C47" s="4" t="inlineStr">
        <is>
          <t>Não vendido</t>
        </is>
      </c>
      <c r="D47" s="4" t="inlineStr">
        <is>
          <t>1</t>
        </is>
      </c>
      <c r="E47" s="5" t="inlineStr">
        <is>
          <t>50,00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=HYPERLINK("https://leilaoonline.net/lote/detalhe/44557", "24111")</f>
      </c>
      <c r="B48" s="4" t="s">
        <f>=HYPERLINK("https://leilaoonline.net/lote/detalhe/44557", " BIKE  SCHWINN")</f>
      </c>
      <c r="C48" s="4" t="inlineStr">
        <is>
          <t>Não vendido</t>
        </is>
      </c>
      <c r="D48" s="4" t="inlineStr">
        <is>
          <t>7</t>
        </is>
      </c>
      <c r="E48" s="5" t="inlineStr">
        <is>
          <t>400,00</t>
        </is>
      </c>
      <c r="F48" s="4" t="inlineStr">
        <is>
          <t>50.00</t>
        </is>
      </c>
    </row>
    <row collapsed="false" customFormat="false" customHeight="false" hidden="false" ht="12.1" outlineLevel="0" r="49">
      <c r="A49" s="5" t="s">
        <f>=HYPERLINK("https://leilaoonline.net/lote/detalhe/44546", "24115")</f>
      </c>
      <c r="B49" s="4" t="s">
        <f>=HYPERLINK("https://leilaoonline.net/lote/detalhe/44546", " BIKE  VER MASTER COR AMARELA")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100,00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=HYPERLINK("https://leilaoonline.net/lote/detalhe/44527", "24118")</f>
      </c>
      <c r="B50" s="4" t="s">
        <f>=HYPERLINK("https://leilaoonline.net/lote/detalhe/44527", " BANCO ABDOMINAL")</f>
      </c>
      <c r="C50" s="4" t="inlineStr">
        <is>
          <t>Não vendido</t>
        </is>
      </c>
      <c r="D50" s="4" t="inlineStr">
        <is>
          <t>1</t>
        </is>
      </c>
      <c r="E50" s="5" t="inlineStr">
        <is>
          <t>50,00</t>
        </is>
      </c>
      <c r="F50" s="4" t="inlineStr">
        <is>
          <t>50.00</t>
        </is>
      </c>
    </row>
    <row collapsed="false" customFormat="false" customHeight="false" hidden="false" ht="12.1" outlineLevel="0" r="51">
      <c r="A51" s="5" t="s">
        <f>=HYPERLINK("https://leilaoonline.net/lote/detalhe/44539", "24120")</f>
      </c>
      <c r="B51" s="4" t="s">
        <f>=HYPERLINK("https://leilaoonline.net/lote/detalhe/44539", " BANCO SCOOT")</f>
      </c>
      <c r="C51" s="4" t="inlineStr">
        <is>
          <t>Não vendido</t>
        </is>
      </c>
      <c r="D51" s="4" t="inlineStr">
        <is>
          <t>1</t>
        </is>
      </c>
      <c r="E51" s="5" t="inlineStr">
        <is>
          <t>50,00</t>
        </is>
      </c>
      <c r="F51" s="4" t="inlineStr">
        <is>
          <t>50.00</t>
        </is>
      </c>
    </row>
    <row collapsed="false" customFormat="false" customHeight="false" hidden="false" ht="12.1" outlineLevel="0" r="52">
      <c r="A52" s="5" t="s">
        <f>=HYPERLINK("https://leilaoonline.net/lote/detalhe/44556", "24121")</f>
      </c>
      <c r="B52" s="4" t="s">
        <f>=HYPERLINK("https://leilaoonline.net/lote/detalhe/44556", " BANCO 090")</f>
      </c>
      <c r="C52" s="4" t="inlineStr">
        <is>
          <t>Não vendido</t>
        </is>
      </c>
      <c r="D52" s="4" t="inlineStr">
        <is>
          <t>1</t>
        </is>
      </c>
      <c r="E52" s="5" t="inlineStr">
        <is>
          <t>50,00</t>
        </is>
      </c>
      <c r="F52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2026-05-24T15:37:13.00Z</dcterms:created>
  <dc:creator>Tellks Tecnologia</dc:creator>
  <cp:revision>0</cp:revision>
</cp:coreProperties>
</file>