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CAMINHÃO, MOTORES, GERADORES, TORNOS, RETIFICADORAS, FURADEIRAS, CALANDRAS,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13/02/2020 09:00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=HYPERLINK("https://leilaoonline.net/lote/detalhe/41579", "102")</f>
      </c>
      <c r="B11" s="4" t="s">
        <f>=HYPERLINK("https://leilaoonline.net/lote/detalhe/41579", "Sucata Ônibus executivo ano 1996. Carroceria de alumínio. Completo. Pneus semi novos")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=HYPERLINK("https://leilaoonline.net/lote/detalhe/41427", "202")</f>
      </c>
      <c r="B12" s="4" t="s">
        <f>=HYPERLINK("https://leilaoonline.net/lote/detalhe/41427", " APROX.  27 UN. DE  TIRFOR , TALHA, MOITÃO E ELETROÍMA")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1.750,00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=HYPERLINK("https://leilaoonline.net/lote/detalhe/41436", "204")</f>
      </c>
      <c r="B13" s="4" t="s">
        <f>=HYPERLINK("https://leilaoonline.net/lote/detalhe/41436", " APROX.  22 UN. DE  POLICORTES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1.750,00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=HYPERLINK("https://leilaoonline.net/lote/detalhe/41439", "205")</f>
      </c>
      <c r="B14" s="4" t="s">
        <f>=HYPERLINK("https://leilaoonline.net/lote/detalhe/41439", " APROX.  26 UN. DE  VÁLVULAS E JUNTAS")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1.100,00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=HYPERLINK("https://leilaoonline.net/lote/detalhe/41437", "206")</f>
      </c>
      <c r="B15" s="4" t="s">
        <f>=HYPERLINK("https://leilaoonline.net/lote/detalhe/41437", " APROX.  70 UN. DE  BUCHAS E PEÇAS DIVERSAS")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1.900,00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=HYPERLINK("https://leilaoonline.net/lote/detalhe/41440", "208")</f>
      </c>
      <c r="B16" s="4" t="s">
        <f>=HYPERLINK("https://leilaoonline.net/lote/detalhe/41440", " ESCOVAS ROTATIVAS / FERRAMENTAS MANUAIS DIVERSAS")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=HYPERLINK("https://leilaoonline.net/lote/detalhe/41438", "209")</f>
      </c>
      <c r="B17" s="4" t="s">
        <f>=HYPERLINK("https://leilaoonline.net/lote/detalhe/41438", " APROX.  94 UN. DE  EIXOS DE AÇO")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1.750,00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=HYPERLINK("https://leilaoonline.net/lote/detalhe/41434", "211")</f>
      </c>
      <c r="B18" s="4" t="s">
        <f>=HYPERLINK("https://leilaoonline.net/lote/detalhe/41434", " APROX.  298 UN. DE  FAROL DE MILHA P/ LUMINÁRIA DE EMERGÊNCIA")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=HYPERLINK("https://leilaoonline.net/lote/detalhe/41431", "212")</f>
      </c>
      <c r="B19" s="4" t="s">
        <f>=HYPERLINK("https://leilaoonline.net/lote/detalhe/41431", " APROX.  38 UN. DE  BORRACHA E PERFIL DE ACABAMENTO")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=HYPERLINK("https://leilaoonline.net/lote/detalhe/41435", "213")</f>
      </c>
      <c r="B20" s="4" t="s">
        <f>=HYPERLINK("https://leilaoonline.net/lote/detalhe/41435", " APROX.  84 UN. DE  FILTROS DIVERSOS")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1.900,00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=HYPERLINK("https://leilaoonline.net/lote/detalhe/41433", "214")</f>
      </c>
      <c r="B21" s="4" t="s">
        <f>=HYPERLINK("https://leilaoonline.net/lote/detalhe/41433", " EPI´S PARA SOLDADOR")</f>
      </c>
      <c r="C21" s="4" t="inlineStr">
        <is>
          <t>Vendido</t>
        </is>
      </c>
      <c r="D21" s="4" t="inlineStr">
        <is>
          <t>1</t>
        </is>
      </c>
      <c r="E21" s="5" t="inlineStr">
        <is>
          <t>750,00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=HYPERLINK("https://leilaoonline.net/lote/detalhe/41430", "215")</f>
      </c>
      <c r="B22" s="4" t="s">
        <f>=HYPERLINK("https://leilaoonline.net/lote/detalhe/41430", " APROX.  161 UN. DE  ROLOS DE FITAS")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1.750,00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=HYPERLINK("https://leilaoonline.net/lote/detalhe/41429", "217")</f>
      </c>
      <c r="B23" s="4" t="s">
        <f>=HYPERLINK("https://leilaoonline.net/lote/detalhe/41429", " APROX.  218 UN. DE  AMORTECEDOR DE VIBRAÇÃO, MANCAIS E PEÇAS DIVERSAS")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1.750,00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=HYPERLINK("https://leilaoonline.net/lote/detalhe/41432", "218")</f>
      </c>
      <c r="B24" s="4" t="s">
        <f>=HYPERLINK("https://leilaoonline.net/lote/detalhe/41432", " APROX.  647 UN. DE  FUSÍVEL RETARDADO E SECCIONADORA E TOMADAS")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1.750,00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=HYPERLINK("https://leilaoonline.net/lote/detalhe/41428", "219")</f>
      </c>
      <c r="B25" s="4" t="s">
        <f>=HYPERLINK("https://leilaoonline.net/lote/detalhe/41428", " APROX.  23 UN. DE  LUMINÁRIAS PROVA DE EXPLOSÃO. (SEM USO)")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1.750,00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=HYPERLINK("https://leilaoonline.net/lote/detalhe/41441", "222")</f>
      </c>
      <c r="B26" s="4" t="s">
        <f>=HYPERLINK("https://leilaoonline.net/lote/detalhe/41441", " APROX.  27 UN. DE  PREGOS E PRESILHAS")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1.750,00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=HYPERLINK("https://leilaoonline.net/lote/detalhe/41444", "225")</f>
      </c>
      <c r="B27" s="4" t="s">
        <f>=HYPERLINK("https://leilaoonline.net/lote/detalhe/41444", " APROX.  31 UN. DE  ROLAMENTO, CONEXÃO, LAVA-OLHOS")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1.750,00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=HYPERLINK("https://leilaoonline.net/lote/detalhe/41442", "226")</f>
      </c>
      <c r="B28" s="4" t="s">
        <f>=HYPERLINK("https://leilaoonline.net/lote/detalhe/41442", " APROX.  7 UN. DE  ROLO TUBO SAWGELOK C/ 8 KG CADA")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1.100,00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=HYPERLINK("https://leilaoonline.net/lote/detalhe/41443", "227")</f>
      </c>
      <c r="B29" s="4" t="s">
        <f>=HYPERLINK("https://leilaoonline.net/lote/detalhe/41443", " APROX.  52 UN. DE  QUADROS ELÉTRICOS")</f>
      </c>
      <c r="C29" s="4" t="inlineStr">
        <is>
          <t>Vendido</t>
        </is>
      </c>
      <c r="D29" s="4" t="inlineStr">
        <is>
          <t>1</t>
        </is>
      </c>
      <c r="E29" s="5" t="inlineStr">
        <is>
          <t>1.750,00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=HYPERLINK("https://leilaoonline.net/lote/detalhe/41445", "229")</f>
      </c>
      <c r="B30" s="4" t="s">
        <f>=HYPERLINK("https://leilaoonline.net/lote/detalhe/41445", " APROX.  8 UN. DE  ORGANIZADOR DE CABOS")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=HYPERLINK("https://leilaoonline.net/lote/detalhe/41447", "230")</f>
      </c>
      <c r="B31" s="4" t="s">
        <f>=HYPERLINK("https://leilaoonline.net/lote/detalhe/41447", " NOBREAK E TRANSFORMADOR DE VOLTAGEM")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1.750,00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=HYPERLINK("https://leilaoonline.net/lote/detalhe/41448", "232")</f>
      </c>
      <c r="B32" s="4" t="s">
        <f>=HYPERLINK("https://leilaoonline.net/lote/detalhe/41448", " [ RETIRADO ] APROX.  7 PÇS. DE  CONJUNTO DESBOBINADOR DE CABOS ELÉTRICOS")</f>
      </c>
      <c r="C32" s="4" t="inlineStr">
        <is>
          <t>Lote retirado</t>
        </is>
      </c>
      <c r="D32" s="4" t="inlineStr">
        <is>
          <t>0</t>
        </is>
      </c>
      <c r="E32" s="5" t="inlineStr">
        <is>
          <t>12.500,00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=HYPERLINK("https://leilaoonline.net/lote/detalhe/41446", "233")</f>
      </c>
      <c r="B33" s="4" t="s">
        <f>=HYPERLINK("https://leilaoonline.net/lote/detalhe/41446", " APROX.  38 UN. DE  ROLOS DE MANGUEIRAS DIVERSAS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=HYPERLINK("https://leilaoonline.net/lote/detalhe/41595", "234")</f>
      </c>
      <c r="B34" s="4" t="s">
        <f>=HYPERLINK("https://leilaoonline.net/lote/detalhe/41595", " APROX. 21 CHAVES SECCIONADORAS. MARCA HOLEC 160 A - SEM CARGA MODELO SB-3263")</f>
      </c>
      <c r="C34" s="4" t="inlineStr">
        <is>
          <t>Vendido</t>
        </is>
      </c>
      <c r="D34" s="4" t="inlineStr">
        <is>
          <t>5</t>
        </is>
      </c>
      <c r="E34" s="5" t="inlineStr">
        <is>
          <t>4.750,00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=HYPERLINK("https://leilaoonline.net/lote/detalhe/41597", "235")</f>
      </c>
      <c r="B35" s="4" t="s">
        <f>=HYPERLINK("https://leilaoonline.net/lote/detalhe/41597", " DISJUNTORES. APROXIMADAMENTE 1180 PÇS")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9.500,00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=HYPERLINK("https://leilaoonline.net/lote/detalhe/41599", "236")</f>
      </c>
      <c r="B36" s="4" t="s">
        <f>=HYPERLINK("https://leilaoonline.net/lote/detalhe/41599", " 02 BOMBAS USADAS. COM MOTOR WEG 25 CV")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=HYPERLINK("https://leilaoonline.net/lote/detalhe/41600", "237")</f>
      </c>
      <c r="B37" s="4" t="s">
        <f>=HYPERLINK("https://leilaoonline.net/lote/detalhe/41600", " LUMINÁRIAS C/ LÂMPADA E REATOR. APROXIMADAMENTE 66 PÇS")</f>
      </c>
      <c r="C37" s="4" t="inlineStr">
        <is>
          <t>Vendido</t>
        </is>
      </c>
      <c r="D37" s="4" t="inlineStr">
        <is>
          <t>1</t>
        </is>
      </c>
      <c r="E37" s="5" t="inlineStr">
        <is>
          <t>1.500,00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=HYPERLINK("https://leilaoonline.net/lote/detalhe/41598", "238")</f>
      </c>
      <c r="B38" s="4" t="s">
        <f>=HYPERLINK("https://leilaoonline.net/lote/detalhe/41598", " LUMINÁRIAS DE LED. APROXIMADAMENTE 52 PÇS")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1.900,00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=HYPERLINK("https://leilaoonline.net/lote/detalhe/41594", "239")</f>
      </c>
      <c r="B39" s="4" t="s">
        <f>=HYPERLINK("https://leilaoonline.net/lote/detalhe/41594", " LUMINÁRIAS. APROXIMADAMENTE 114 PÇS")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1.900,00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=HYPERLINK("https://leilaoonline.net/lote/detalhe/41596", "240")</f>
      </c>
      <c r="B40" s="4" t="s">
        <f>=HYPERLINK("https://leilaoonline.net/lote/detalhe/41596", " APROX. 34 CALHAS DE LUMINÁRIAS E 6 APROX.")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750,00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=HYPERLINK("https://leilaoonline.net/lote/detalhe/42100", "241")</f>
      </c>
      <c r="B41" s="4" t="s">
        <f>=HYPERLINK("https://leilaoonline.net/lote/detalhe/42100", "MÁQUINA DE MEDIR E FAZER ROLOS DE FIOS E CABOS ELÉTRICOS")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2.900,00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=HYPERLINK("https://leilaoonline.net/lote/detalhe/42101", "242")</f>
      </c>
      <c r="B42" s="4" t="s">
        <f>=HYPERLINK("https://leilaoonline.net/lote/detalhe/42101", "MÁQUINA DE MEDIR E FAZER ROLOS DE FIOS E CABOS ELÉTRICOS")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2.900,00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=HYPERLINK("https://leilaoonline.net/lote/detalhe/42140", "243")</f>
      </c>
      <c r="B43" s="4" t="s">
        <f>=HYPERLINK("https://leilaoonline.net/lote/detalhe/42140", "Aprox. 31 Un. de DAMPER CORTA FOGO. SEM MOTOR")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=HYPERLINK("https://leilaoonline.net/lote/detalhe/42141", "244")</f>
      </c>
      <c r="B44" s="4" t="s">
        <f>=HYPERLINK("https://leilaoonline.net/lote/detalhe/42141", "APROX. 34 Un. DE LUMINÁRIAS PRISMÁTICAS. COM REATOR E LÂMPADA.")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3.500,00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=HYPERLINK("https://leilaoonline.net/lote/detalhe/42487", "245")</f>
      </c>
      <c r="B45" s="4" t="s">
        <f>=HYPERLINK("https://leilaoonline.net/lote/detalhe/42487", "Aprox. 22 unidades de lâmpadas prismáticas")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1.100,00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=HYPERLINK("https://leilaoonline.net/lote/detalhe/42488", "246")</f>
      </c>
      <c r="B46" s="4" t="s">
        <f>=HYPERLINK("https://leilaoonline.net/lote/detalhe/42488", "APROX. 100 UNIDADES DE CALHA CIRCULAR MP 100 GALVANIZADA. DIÂMETRO 0,52 (520 MM) POR 1,08 M DE COMPRIMENTO COM 2,00 MM DE ESPESSURA. CADA CALHA PESA APROX. 12,5 KG")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11.500,00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=HYPERLINK("https://leilaoonline.net/lote/detalhe/41452", "1001")</f>
      </c>
      <c r="B47" s="4" t="s">
        <f>=HYPERLINK("https://leilaoonline.net/lote/detalhe/41452", " LANTERNAS, FARÓIS, RETROVISORES, RELÉS, MÓDULOS, FRISOS E OUTROS.")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=HYPERLINK("https://leilaoonline.net/lote/detalhe/41459", "1002")</f>
      </c>
      <c r="B48" s="4" t="s">
        <f>=HYPERLINK("https://leilaoonline.net/lote/detalhe/41459", " ALIMENTADOR DE INJETORA CONAIR MDC30-SDC")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3.900,00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=HYPERLINK("https://leilaoonline.net/lote/detalhe/41454", "1003")</f>
      </c>
      <c r="B49" s="4" t="s">
        <f>=HYPERLINK("https://leilaoonline.net/lote/detalhe/41454", " UNIDADE HIDRÁULICA C/ MOTOR EBERLE 10 CV")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5.100,00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=HYPERLINK("https://leilaoonline.net/lote/detalhe/41460", "1004")</f>
      </c>
      <c r="B50" s="4" t="s">
        <f>=HYPERLINK("https://leilaoonline.net/lote/detalhe/41460", " COMPRESSOR DE AR AIR FORCE V8-15/150 C/ MOTOR")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2.900,00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=HYPERLINK("https://leilaoonline.net/lote/detalhe/41457", "1005")</f>
      </c>
      <c r="B51" s="4" t="s">
        <f>=HYPERLINK("https://leilaoonline.net/lote/detalhe/41457", " COMPRESSOR DE AR C/ MOTOR WEG 5 CV")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5.500,00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=HYPERLINK("https://leilaoonline.net/lote/detalhe/41449", "1006")</f>
      </c>
      <c r="B52" s="4" t="s">
        <f>=HYPERLINK("https://leilaoonline.net/lote/detalhe/41449", " 3 REDUTORES. OBS.: SEM USO")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3.900,00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=HYPERLINK("https://leilaoonline.net/lote/detalhe/41451", "1007")</f>
      </c>
      <c r="B53" s="4" t="s">
        <f>=HYPERLINK("https://leilaoonline.net/lote/detalhe/41451", " FOTOCOPIADORA XEROX 4W1")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1.200,00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=HYPERLINK("https://leilaoonline.net/lote/detalhe/41453", "1008")</f>
      </c>
      <c r="B54" s="4" t="s">
        <f>=HYPERLINK("https://leilaoonline.net/lote/detalhe/41453", " RETIFICADOR DE SOLDA MAPRE 150N, ANO: 2005, POT. 7600W")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3.000,00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=HYPERLINK("https://leilaoonline.net/lote/detalhe/41461", "1009")</f>
      </c>
      <c r="B55" s="4" t="s">
        <f>=HYPERLINK("https://leilaoonline.net/lote/detalhe/41461", " COMPRESSOR DE AR HOOS F9E, P.S. 8,8 BAR, C/ MOTOR WEG 60 CV")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6.500,00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=HYPERLINK("https://leilaoonline.net/lote/detalhe/41455", "1011")</f>
      </c>
      <c r="B56" s="4" t="s">
        <f>=HYPERLINK("https://leilaoonline.net/lote/detalhe/41455", " PRENSA MANUAL")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900,00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=HYPERLINK("https://leilaoonline.net/lote/detalhe/41456", "1012")</f>
      </c>
      <c r="B57" s="4" t="s">
        <f>=HYPERLINK("https://leilaoonline.net/lote/detalhe/41456", " TURASK MOD. BRASILIA.")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3.000,00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=HYPERLINK("https://leilaoonline.net/lote/detalhe/41458", "1013")</f>
      </c>
      <c r="B58" s="4" t="s">
        <f>=HYPERLINK("https://leilaoonline.net/lote/detalhe/41458", " COMPRESSOR DE AR DOUAT P.M. 10,5 ATM C/ MOTOR 5 CV")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2.900,00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=HYPERLINK("https://leilaoonline.net/lote/detalhe/41450", "1014")</f>
      </c>
      <c r="B59" s="4" t="s">
        <f>=HYPERLINK("https://leilaoonline.net/lote/detalhe/41450", " COMPRESSOR DE AR BARIONKAR FB 30/350, ANO: 1999, C/ MOTOR WEG 7,5 CV")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1.500,00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=HYPERLINK("https://leilaoonline.net/lote/detalhe/41462", "1015")</f>
      </c>
      <c r="B60" s="4" t="s">
        <f>=HYPERLINK("https://leilaoonline.net/lote/detalhe/41462", " COMPRESSOR DE AR SCHULZ C/ MOTOR")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1.200,00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=HYPERLINK("https://leilaoonline.net/lote/detalhe/41463", "1016")</f>
      </c>
      <c r="B61" s="4" t="s">
        <f>=HYPERLINK("https://leilaoonline.net/lote/detalhe/41463", " MOTOVIBRADOR")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4.900,00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=HYPERLINK("https://leilaoonline.net/lote/detalhe/41464", "1017")</f>
      </c>
      <c r="B62" s="4" t="s">
        <f>=HYPERLINK("https://leilaoonline.net/lote/detalhe/41464", " PRENSA C/ MOTOR KOHLBACK 1 CV")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2.900,00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=HYPERLINK("https://leilaoonline.net/lote/detalhe/41465", "1018")</f>
      </c>
      <c r="B63" s="4" t="s">
        <f>=HYPERLINK("https://leilaoonline.net/lote/detalhe/41465", " UNIDADE HIDRÁULICA C/ MOTOR WEG 4 CV")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=HYPERLINK("https://leilaoonline.net/lote/detalhe/41467", "1020")</f>
      </c>
      <c r="B64" s="4" t="s">
        <f>=HYPERLINK("https://leilaoonline.net/lote/detalhe/41467", " UNIDADE HIDRÁULICA C/ MOTOR WEG 4 CV")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1.750,00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=HYPERLINK("https://leilaoonline.net/lote/detalhe/41466", "1023")</f>
      </c>
      <c r="B65" s="4" t="s">
        <f>=HYPERLINK("https://leilaoonline.net/lote/detalhe/41466", " GERADOR BORDACO TBD-232-V12, ANO: 1980, POT. 350 KVA.")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25.000,00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=HYPERLINK("https://leilaoonline.net/lote/detalhe/41468", "1024")</f>
      </c>
      <c r="B66" s="4" t="s">
        <f>=HYPERLINK("https://leilaoonline.net/lote/detalhe/41468", " GERADOR BORDACO TBD-232-V12, ANO: 1980, POT. 355 KVA.")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20.000,00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=HYPERLINK("https://leilaoonline.net/lote/detalhe/41469", "1026")</f>
      </c>
      <c r="B67" s="4" t="s">
        <f>=HYPERLINK("https://leilaoonline.net/lote/detalhe/41469", " CLM 400S GRANOMAQ")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4.900,00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=HYPERLINK("https://leilaoonline.net/lote/detalhe/41474", "1027")</f>
      </c>
      <c r="B68" s="4" t="s">
        <f>=HYPERLINK("https://leilaoonline.net/lote/detalhe/41474", " GELADEIRA CPH 350 PRODUTO RL")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=HYPERLINK("https://leilaoonline.net/lote/detalhe/41471", "1028")</f>
      </c>
      <c r="B69" s="4" t="s">
        <f>=HYPERLINK("https://leilaoonline.net/lote/detalhe/41471", " 2 ESTUFAS NOVA ÉTICA")</f>
      </c>
      <c r="C69" s="4" t="inlineStr">
        <is>
          <t>Vendido</t>
        </is>
      </c>
      <c r="D69" s="4" t="inlineStr">
        <is>
          <t>1</t>
        </is>
      </c>
      <c r="E69" s="5" t="inlineStr">
        <is>
          <t>600,00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=HYPERLINK("https://leilaoonline.net/lote/detalhe/41472", "1029")</f>
      </c>
      <c r="B70" s="4" t="s">
        <f>=HYPERLINK("https://leilaoonline.net/lote/detalhe/41472", " ROSQUEADEIRA AUTOMÁTICA")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3.000,00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=HYPERLINK("https://leilaoonline.net/lote/detalhe/41470", "1030")</f>
      </c>
      <c r="B71" s="4" t="s">
        <f>=HYPERLINK("https://leilaoonline.net/lote/detalhe/41470", " ROSQUEADEIRA AUTOMÁTICA")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3.000,00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=HYPERLINK("https://leilaoonline.net/lote/detalhe/41473", "1031")</f>
      </c>
      <c r="B72" s="4" t="s">
        <f>=HYPERLINK("https://leilaoonline.net/lote/detalhe/41473", " ROSQUEADEIRA AUTOMÁTICA")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3.000,00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=HYPERLINK("https://leilaoonline.net/lote/detalhe/41476", "1033")</f>
      </c>
      <c r="B73" s="4" t="s">
        <f>=HYPERLINK("https://leilaoonline.net/lote/detalhe/41476", " ROSQUEADEIRA AUTOMÁTICA")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3.000,00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=HYPERLINK("https://leilaoonline.net/lote/detalhe/41478", "1034")</f>
      </c>
      <c r="B74" s="4" t="s">
        <f>=HYPERLINK("https://leilaoonline.net/lote/detalhe/41478", " ROSQUEADEIRA AUTOMÁTICA")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3.000,00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=HYPERLINK("https://leilaoonline.net/lote/detalhe/41475", "1035")</f>
      </c>
      <c r="B75" s="4" t="s">
        <f>=HYPERLINK("https://leilaoonline.net/lote/detalhe/41475", " ROSQUEADEIRA AUTOMÁTICA")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=HYPERLINK("https://leilaoonline.net/lote/detalhe/41477", "1036")</f>
      </c>
      <c r="B76" s="4" t="s">
        <f>=HYPERLINK("https://leilaoonline.net/lote/detalhe/41477", " COMPRESSOR DE AR C/ MOTOR WEG 5 CV")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1.500,00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=HYPERLINK("https://leilaoonline.net/lote/detalhe/41481", "1037")</f>
      </c>
      <c r="B77" s="4" t="s">
        <f>=HYPERLINK("https://leilaoonline.net/lote/detalhe/41481", " ROSQUEADEIRA AUTOMÁTICA")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3.000,00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=HYPERLINK("https://leilaoonline.net/lote/detalhe/41479", "1038")</f>
      </c>
      <c r="B78" s="4" t="s">
        <f>=HYPERLINK("https://leilaoonline.net/lote/detalhe/41479", " ROSQUEADEIRA AUTOMÁTICA")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3.000,00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=HYPERLINK("https://leilaoonline.net/lote/detalhe/41480", "1039")</f>
      </c>
      <c r="B79" s="4" t="s">
        <f>=HYPERLINK("https://leilaoonline.net/lote/detalhe/41480", " FRESADORA KLOPP DP AP 203")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17.500,00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=HYPERLINK("https://leilaoonline.net/lote/detalhe/41482", "1040")</f>
      </c>
      <c r="B80" s="4" t="s">
        <f>=HYPERLINK("https://leilaoonline.net/lote/detalhe/41482", " ROSQUEADEIRA AUTOMÁTICA")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3.000,00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=HYPERLINK("https://leilaoonline.net/lote/detalhe/41483", "1041")</f>
      </c>
      <c r="B81" s="4" t="s">
        <f>=HYPERLINK("https://leilaoonline.net/lote/detalhe/41483", " ROSQUEADEIRA AUTOMÁTICA")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3.000,00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=HYPERLINK("https://leilaoonline.net/lote/detalhe/41484", "1042")</f>
      </c>
      <c r="B82" s="4" t="s">
        <f>=HYPERLINK("https://leilaoonline.net/lote/detalhe/41484", " PRENSA EXCÊNTRICA JOINVILLE")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1.900,00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=HYPERLINK("https://leilaoonline.net/lote/detalhe/41485", "1043")</f>
      </c>
      <c r="B83" s="4" t="s">
        <f>=HYPERLINK("https://leilaoonline.net/lote/detalhe/41485", " PRENSA EXCÊNTRICA JOINVILLE")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1.900,00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=HYPERLINK("https://leilaoonline.net/lote/detalhe/41486", "1044")</f>
      </c>
      <c r="B84" s="4" t="s">
        <f>=HYPERLINK("https://leilaoonline.net/lote/detalhe/41486", " PRENSA EXCÊNTRICA JOINVILLE")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1.900,00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=HYPERLINK("https://leilaoonline.net/lote/detalhe/41487", "1045")</f>
      </c>
      <c r="B85" s="4" t="s">
        <f>=HYPERLINK("https://leilaoonline.net/lote/detalhe/41487", " PRENSA EXCÊNTRICA JOINVILLE")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1.900,00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=HYPERLINK("https://leilaoonline.net/lote/detalhe/41489", "1046")</f>
      </c>
      <c r="B86" s="4" t="s">
        <f>=HYPERLINK("https://leilaoonline.net/lote/detalhe/41489", " FURADEIRA DE BANCADA FB-2")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1.900,00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=HYPERLINK("https://leilaoonline.net/lote/detalhe/41488", "1047")</f>
      </c>
      <c r="B87" s="4" t="s">
        <f>=HYPERLINK("https://leilaoonline.net/lote/detalhe/41488", " ROSQUEADEIRA AUTOMÁTICA DAUER DM12")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3.900,00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=HYPERLINK("https://leilaoonline.net/lote/detalhe/41490", "1048")</f>
      </c>
      <c r="B88" s="4" t="s">
        <f>=HYPERLINK("https://leilaoonline.net/lote/detalhe/41490", " PRENSA EXCÊNTRICA JOINVILLE")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1.900,00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=HYPERLINK("https://leilaoonline.net/lote/detalhe/41492", "1049")</f>
      </c>
      <c r="B89" s="4" t="s">
        <f>=HYPERLINK("https://leilaoonline.net/lote/detalhe/41492", " SERRA MECÂNICA "VAI E VEM" FRANHO")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7.000,00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=HYPERLINK("https://leilaoonline.net/lote/detalhe/41491", "1050")</f>
      </c>
      <c r="B90" s="4" t="s">
        <f>=HYPERLINK("https://leilaoonline.net/lote/detalhe/41491", " ROSQUEADEIRA AUTOMÁTICA")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1.900,00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=HYPERLINK("https://leilaoonline.net/lote/detalhe/41493", "1051")</f>
      </c>
      <c r="B91" s="4" t="s">
        <f>=HYPERLINK("https://leilaoonline.net/lote/detalhe/41493", " FURADEIRA DE COLUNA MANUAL")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7.500,00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=HYPERLINK("https://leilaoonline.net/lote/detalhe/41494", "1052")</f>
      </c>
      <c r="B92" s="4" t="s">
        <f>=HYPERLINK("https://leilaoonline.net/lote/detalhe/41494", " 2 PENEIRAS VIBRATÓRIAS")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1.750,00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=HYPERLINK("https://leilaoonline.net/lote/detalhe/41508", "1054")</f>
      </c>
      <c r="B93" s="4" t="s">
        <f>=HYPERLINK("https://leilaoonline.net/lote/detalhe/41508", " COMPRESSOR DE AR DOUAT C/ MOTOR 5 CV")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2.200,00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=HYPERLINK("https://leilaoonline.net/lote/detalhe/41507", "1056")</f>
      </c>
      <c r="B94" s="4" t="s">
        <f>=HYPERLINK("https://leilaoonline.net/lote/detalhe/41507", " BALANÇA MECÂNICA CAP. 5000 KG")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3.000,00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=HYPERLINK("https://leilaoonline.net/lote/detalhe/41509", "1057")</f>
      </c>
      <c r="B95" s="4" t="s">
        <f>=HYPERLINK("https://leilaoonline.net/lote/detalhe/41509", " BALANÇA MECÂNICA TOLEDO CAP. 300 KG")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900,00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=HYPERLINK("https://leilaoonline.net/lote/detalhe/41510", "1058")</f>
      </c>
      <c r="B96" s="4" t="s">
        <f>=HYPERLINK("https://leilaoonline.net/lote/detalhe/41510", " ELETROEROSÃO POR PENETRAÇÃO MAVETRON")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6.900,00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=HYPERLINK("https://leilaoonline.net/lote/detalhe/41511", "1059")</f>
      </c>
      <c r="B97" s="4" t="s">
        <f>=HYPERLINK("https://leilaoonline.net/lote/detalhe/41511", " 17 MOTORES ELÉTRICOS WEG 3 CV")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15.000,00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=HYPERLINK("https://leilaoonline.net/lote/detalhe/41512", "1060")</f>
      </c>
      <c r="B98" s="4" t="s">
        <f>=HYPERLINK("https://leilaoonline.net/lote/detalhe/41512", " 3 VENTILADORES EBMPAPST 1700 W E 3 VENTILADORES EBMPAPST 980 W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3.500,00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=HYPERLINK("https://leilaoonline.net/lote/detalhe/41513", "1061")</f>
      </c>
      <c r="B99" s="4" t="s">
        <f>=HYPERLINK("https://leilaoonline.net/lote/detalhe/41513", " TORNO HEINEMANN")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4.500,00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=HYPERLINK("https://leilaoonline.net/lote/detalhe/41495", "1062")</f>
      </c>
      <c r="B100" s="4" t="s">
        <f>=HYPERLINK("https://leilaoonline.net/lote/detalhe/41495", " TORNO")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6.000,00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=HYPERLINK("https://leilaoonline.net/lote/detalhe/41514", "1063")</f>
      </c>
      <c r="B101" s="4" t="s">
        <f>=HYPERLINK("https://leilaoonline.net/lote/detalhe/41514", " 7 ESTANTES EM AÇO INOX")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6.000,00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=HYPERLINK("https://leilaoonline.net/lote/detalhe/41515", "1064")</f>
      </c>
      <c r="B102" s="4" t="s">
        <f>=HYPERLINK("https://leilaoonline.net/lote/detalhe/41515", " REEVES")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9.500,00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=HYPERLINK("https://leilaoonline.net/lote/detalhe/41498", "1065")</f>
      </c>
      <c r="B103" s="4" t="s">
        <f>=HYPERLINK("https://leilaoonline.net/lote/detalhe/41498", " ACME-CRIDLEY")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7.500,00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=HYPERLINK("https://leilaoonline.net/lote/detalhe/41500", "1066")</f>
      </c>
      <c r="B104" s="4" t="s">
        <f>=HYPERLINK("https://leilaoonline.net/lote/detalhe/41500", " SISTEMA DE RESFRIAMENTO")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6.000,00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=HYPERLINK("https://leilaoonline.net/lote/detalhe/41504", "1067")</f>
      </c>
      <c r="B105" s="4" t="s">
        <f>=HYPERLINK("https://leilaoonline.net/lote/detalhe/41504", " ACME-CRIDLEY")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7.500,00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=HYPERLINK("https://leilaoonline.net/lote/detalhe/41496", "1068")</f>
      </c>
      <c r="B106" s="4" t="s">
        <f>=HYPERLINK("https://leilaoonline.net/lote/detalhe/41496", " TORNO IMOR")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2.200,00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=HYPERLINK("https://leilaoonline.net/lote/detalhe/41501", "1069")</f>
      </c>
      <c r="B107" s="4" t="s">
        <f>=HYPERLINK("https://leilaoonline.net/lote/detalhe/41501", " 2 MOTOBOMBAS IMBIL INI 65,315 C/ MOTOR 20 CV E 2 MOTOBOMBAS CAMBERRA 3196MT C/ MOTOR 20 CV")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4.200,00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=HYPERLINK("https://leilaoonline.net/lote/detalhe/41502", "1070")</f>
      </c>
      <c r="B108" s="4" t="s">
        <f>=HYPERLINK("https://leilaoonline.net/lote/detalhe/41502", " 7 EXAUSTORES SOLYVENT VENTEC")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600,00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=HYPERLINK("https://leilaoonline.net/lote/detalhe/41505", "1072")</f>
      </c>
      <c r="B109" s="4" t="s">
        <f>=HYPERLINK("https://leilaoonline.net/lote/detalhe/41505", " COMPRESSOR DE AR C/ MOTOR WEG 5 CV")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1.900,00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=HYPERLINK("https://leilaoonline.net/lote/detalhe/41499", "1074")</f>
      </c>
      <c r="B110" s="4" t="s">
        <f>=HYPERLINK("https://leilaoonline.net/lote/detalhe/41499", " MOTOR ELÉTRICO SIEMENS 40 KW")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2.800,00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=HYPERLINK("https://leilaoonline.net/lote/detalhe/41497", "1075")</f>
      </c>
      <c r="B111" s="4" t="s">
        <f>=HYPERLINK("https://leilaoonline.net/lote/detalhe/41497", " 7 EXAUSTORES C/ MOTOR MITSUBISHI 3,7 KW")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=HYPERLINK("https://leilaoonline.net/lote/detalhe/41503", "1077")</f>
      </c>
      <c r="B112" s="4" t="s">
        <f>=HYPERLINK("https://leilaoonline.net/lote/detalhe/41503", " APROX. 20 BALANÇAS DIVERSAS")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1.500,00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=HYPERLINK("https://leilaoonline.net/lote/detalhe/41516", "1078")</f>
      </c>
      <c r="B113" s="4" t="s">
        <f>=HYPERLINK("https://leilaoonline.net/lote/detalhe/41516", " APROX. 100 DISCOS DE CORTE DIVERSOS")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2.500,00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=HYPERLINK("https://leilaoonline.net/lote/detalhe/41517", "1079")</f>
      </c>
      <c r="B114" s="4" t="s">
        <f>=HYPERLINK("https://leilaoonline.net/lote/detalhe/41517", " ELETRODOS DIVERSOS")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2.500,00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=HYPERLINK("https://leilaoonline.net/lote/detalhe/41518", "1080")</f>
      </c>
      <c r="B115" s="4" t="s">
        <f>=HYPERLINK("https://leilaoonline.net/lote/detalhe/41518", " 1 TORQUÍMETRO GEDORE 270 KGF.M E 2 CONJUNTOS DE MICRÔMETROS MITUTOYO")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1.900,00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=HYPERLINK("https://leilaoonline.net/lote/detalhe/41506", "1081")</f>
      </c>
      <c r="B116" s="4" t="s">
        <f>=HYPERLINK("https://leilaoonline.net/lote/detalhe/41506", " APROX. 23 BOBINAS DE ALUMÍNIO P/ SOLDA")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1.900,00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=HYPERLINK("https://leilaoonline.net/lote/detalhe/41519", "1082")</f>
      </c>
      <c r="B117" s="4" t="s">
        <f>=HYPERLINK("https://leilaoonline.net/lote/detalhe/41519", " KIT DE SACA-ROLAMENTOS SKF")</f>
      </c>
      <c r="C117" s="4" t="inlineStr">
        <is>
          <t>Vendido</t>
        </is>
      </c>
      <c r="D117" s="4" t="inlineStr">
        <is>
          <t>6</t>
        </is>
      </c>
      <c r="E117" s="5" t="inlineStr">
        <is>
          <t>1.500,00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=HYPERLINK("https://leilaoonline.net/lote/detalhe/41520", "1083")</f>
      </c>
      <c r="B118" s="4" t="s">
        <f>=HYPERLINK("https://leilaoonline.net/lote/detalhe/41520", " LEVANTADOR MAGNÉTICO JG-600, CAP. 600 KG. OBS.: SEM USO.")</f>
      </c>
      <c r="C118" s="4" t="inlineStr">
        <is>
          <t>Não vendido</t>
        </is>
      </c>
      <c r="D118" s="4" t="inlineStr">
        <is>
          <t>1</t>
        </is>
      </c>
      <c r="E118" s="5" t="inlineStr">
        <is>
          <t>750,00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=HYPERLINK("https://leilaoonline.net/lote/detalhe/41521", "1085")</f>
      </c>
      <c r="B119" s="4" t="s">
        <f>=HYPERLINK("https://leilaoonline.net/lote/detalhe/41521", " ROTOGRAVURA VASCOGRAF")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1.000,00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=HYPERLINK("https://leilaoonline.net/lote/detalhe/41522", "1086")</f>
      </c>
      <c r="B120" s="4" t="s">
        <f>=HYPERLINK("https://leilaoonline.net/lote/detalhe/41522", " IMPRESSORA ECRM SCRIPSETTER")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750,00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=HYPERLINK("https://leilaoonline.net/lote/detalhe/41523", "1087")</f>
      </c>
      <c r="B121" s="4" t="s">
        <f>=HYPERLINK("https://leilaoonline.net/lote/detalhe/41523", " RETIFICADOR DE SOLDA MERKLE BALMER BR 400 E RETIFICADOR DE SOLDA MERKLE BALMER BR 425")</f>
      </c>
      <c r="C121" s="4" t="inlineStr">
        <is>
          <t>Não vendido</t>
        </is>
      </c>
      <c r="D121" s="4" t="inlineStr">
        <is>
          <t>1</t>
        </is>
      </c>
      <c r="E121" s="5" t="inlineStr">
        <is>
          <t>750,00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=HYPERLINK("https://leilaoonline.net/lote/detalhe/41524", "1088")</f>
      </c>
      <c r="B122" s="4" t="s">
        <f>=HYPERLINK("https://leilaoonline.net/lote/detalhe/41524", " 3 COMPRESSORES DE AR PRESSURE 116 PSI, POT. 2 HP; 1 COMPRESSOR DE AR SCHULZ 120 PSI, POT. 2 HP; 1 COMPRESSOR DE AR MOTOMIL 120 PSI, POT. 2 HP")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750,00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=HYPERLINK("https://leilaoonline.net/lote/detalhe/41525", "1089")</f>
      </c>
      <c r="B123" s="4" t="s">
        <f>=HYPERLINK("https://leilaoonline.net/lote/detalhe/41525", " PERFURADOR DE SOLO VIBROMAK")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14.500,00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=HYPERLINK("https://leilaoonline.net/lote/detalhe/41526", "1090")</f>
      </c>
      <c r="B124" s="4" t="s">
        <f>=HYPERLINK("https://leilaoonline.net/lote/detalhe/41526", " 2 BOMBAS IMO. OBS.: SEM USO")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1.900,00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=HYPERLINK("https://leilaoonline.net/lote/detalhe/41528", "1091")</f>
      </c>
      <c r="B125" s="4" t="s">
        <f>=HYPERLINK("https://leilaoonline.net/lote/detalhe/41528", " MOTORES, MOTORREDUTORES E BOMBAS DIVERSAS")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3.900,00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=HYPERLINK("https://leilaoonline.net/lote/detalhe/41530", "1095")</f>
      </c>
      <c r="B126" s="4" t="s">
        <f>=HYPERLINK("https://leilaoonline.net/lote/detalhe/41530", " UNIDADE HIDRÁULICA C/ MOTOR")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1.900,00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=HYPERLINK("https://leilaoonline.net/lote/detalhe/41531", "1097")</f>
      </c>
      <c r="B127" s="4" t="s">
        <f>=HYPERLINK("https://leilaoonline.net/lote/detalhe/41531", " PRENSA P/ BORRACHA MCNEIL AKRON MG 1023")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7.500,00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=HYPERLINK("https://leilaoonline.net/lote/detalhe/41532", "1098")</f>
      </c>
      <c r="B128" s="4" t="s">
        <f>=HYPERLINK("https://leilaoonline.net/lote/detalhe/41532", " NEW JAPAN FUM33, ANO: 2010")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2.500,00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=HYPERLINK("https://leilaoonline.net/lote/detalhe/41533", "1099")</f>
      </c>
      <c r="B129" s="4" t="s">
        <f>=HYPERLINK("https://leilaoonline.net/lote/detalhe/41533", " 2 TANQUES CILINDRICOS HORIZONTAIS EM AÇO CARBONO AGROMETAL")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700,00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=HYPERLINK("https://leilaoonline.net/lote/detalhe/41534", "1101")</f>
      </c>
      <c r="B130" s="4" t="s">
        <f>=HYPERLINK("https://leilaoonline.net/lote/detalhe/41534", " TANQUE CILINDRICO VERTICAL, CAP. 60 M³, PESO: 2700 KG")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6.500,00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=HYPERLINK("https://leilaoonline.net/lote/detalhe/41527", "1102")</f>
      </c>
      <c r="B131" s="4" t="s">
        <f>=HYPERLINK("https://leilaoonline.net/lote/detalhe/41527", " TANQUE CILINDRICO VERTICAL")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14.500,00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=HYPERLINK("https://leilaoonline.net/lote/detalhe/41529", "1103")</f>
      </c>
      <c r="B132" s="4" t="s">
        <f>=HYPERLINK("https://leilaoonline.net/lote/detalhe/41529", " REDUTOR KISSLING")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6.200,00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=HYPERLINK("https://leilaoonline.net/lote/detalhe/41535", "1105")</f>
      </c>
      <c r="B133" s="4" t="s">
        <f>=HYPERLINK("https://leilaoonline.net/lote/detalhe/41535", " GUILHOTINA DE 4 M")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50.000,00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=HYPERLINK("https://leilaoonline.net/lote/detalhe/41536", "1106")</f>
      </c>
      <c r="B134" s="4" t="s">
        <f>=HYPERLINK("https://leilaoonline.net/lote/detalhe/41536", " 2 TANQUES CILINDRICOS HORIZONTAIS EM FIBRA, CAP. 5000 L")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2.200,00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=HYPERLINK("https://leilaoonline.net/lote/detalhe/41538", "1108")</f>
      </c>
      <c r="B135" s="4" t="s">
        <f>=HYPERLINK("https://leilaoonline.net/lote/detalhe/41538", " PÓRTICO C/ TALHA MANUAL DE 2 T")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2.900,00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=HYPERLINK("https://leilaoonline.net/lote/detalhe/41537", "1109")</f>
      </c>
      <c r="B136" s="4" t="s">
        <f>=HYPERLINK("https://leilaoonline.net/lote/detalhe/41537", " CILINDROS HIDRÁULICOS/PNEUMÁTICOS DIVERSOS")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4.900,00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=HYPERLINK("https://leilaoonline.net/lote/detalhe/41540", "1110")</f>
      </c>
      <c r="B137" s="4" t="s">
        <f>=HYPERLINK("https://leilaoonline.net/lote/detalhe/41540", " CORRENTES DE TRAÇÃO DIVERSAS.")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25.000,00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=HYPERLINK("https://leilaoonline.net/lote/detalhe/41539", "1111")</f>
      </c>
      <c r="B138" s="4" t="s">
        <f>=HYPERLINK("https://leilaoonline.net/lote/detalhe/41539", " SILO C/ EXAUSTÃO.")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2.500,00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=HYPERLINK("https://leilaoonline.net/lote/detalhe/41544", "1112")</f>
      </c>
      <c r="B139" s="4" t="s">
        <f>=HYPERLINK("https://leilaoonline.net/lote/detalhe/41544", " PRENSA HIDRÁULICA SCHULER, CAP. 400 T (DESMONTADA)")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150.000,00</t>
        </is>
      </c>
      <c r="F139" s="4" t="inlineStr">
        <is>
          <t>500.00</t>
        </is>
      </c>
    </row>
    <row collapsed="false" customFormat="false" customHeight="false" hidden="false" ht="12.1" outlineLevel="0" r="140">
      <c r="A140" s="5" t="s">
        <f>=HYPERLINK("https://leilaoonline.net/lote/detalhe/41541", "1113")</f>
      </c>
      <c r="B140" s="4" t="s">
        <f>=HYPERLINK("https://leilaoonline.net/lote/detalhe/41541", " APROX. 18 ROSCAS TRANSPORTADORAS DIVERSAS")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5.000,00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=HYPERLINK("https://leilaoonline.net/lote/detalhe/41543", "1114")</f>
      </c>
      <c r="B141" s="4" t="s">
        <f>=HYPERLINK("https://leilaoonline.net/lote/detalhe/41543", "CAMINHÃO BASCULANTE VW 13.130, VERMELHA. ANO 85")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15.000,00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=HYPERLINK("https://leilaoonline.net/lote/detalhe/41542", "1116")</f>
      </c>
      <c r="B142" s="4" t="s">
        <f>=HYPERLINK("https://leilaoonline.net/lote/detalhe/41542", " FURADEIRA RADIAL HCP")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6.000,00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=HYPERLINK("https://leilaoonline.net/lote/detalhe/41545", "1118")</f>
      </c>
      <c r="B143" s="4" t="s">
        <f>=HYPERLINK("https://leilaoonline.net/lote/detalhe/41545", " Painel p/ teste")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750,00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=HYPERLINK("https://leilaoonline.net/lote/detalhe/41547", "1119")</f>
      </c>
      <c r="B144" s="4" t="s">
        <f>=HYPERLINK("https://leilaoonline.net/lote/detalhe/41547", " Painel Digital")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600,00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=HYPERLINK("https://leilaoonline.net/lote/detalhe/41550", "1121")</f>
      </c>
      <c r="B145" s="4" t="s">
        <f>=HYPERLINK("https://leilaoonline.net/lote/detalhe/41550", " Máquina de Suco em Inox")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500,00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=HYPERLINK("https://leilaoonline.net/lote/detalhe/41546", "1125")</f>
      </c>
      <c r="B146" s="4" t="s">
        <f>=HYPERLINK("https://leilaoonline.net/lote/detalhe/41546", " Chave contatora")</f>
      </c>
      <c r="C146" s="4" t="inlineStr">
        <is>
          <t>Não vendido</t>
        </is>
      </c>
      <c r="D146" s="4" t="inlineStr">
        <is>
          <t>1</t>
        </is>
      </c>
      <c r="E146" s="5" t="inlineStr">
        <is>
          <t>500,00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=HYPERLINK("https://leilaoonline.net/lote/detalhe/41551", "1127")</f>
      </c>
      <c r="B147" s="4" t="s">
        <f>=HYPERLINK("https://leilaoonline.net/lote/detalhe/41551", " 10 luminárias corta fogo (SEM USO)")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2.000,00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=HYPERLINK("https://leilaoonline.net/lote/detalhe/41548", "1128")</f>
      </c>
      <c r="B148" s="4" t="s">
        <f>=HYPERLINK("https://leilaoonline.net/lote/detalhe/41548", " Filtro de água em inox")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3.500,00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=HYPERLINK("https://leilaoonline.net/lote/detalhe/41549", "1129")</f>
      </c>
      <c r="B149" s="4" t="s">
        <f>=HYPERLINK("https://leilaoonline.net/lote/detalhe/41549", " VÁLVULA")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16.500,00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=HYPERLINK("https://leilaoonline.net/lote/detalhe/41552", "1130")</f>
      </c>
      <c r="B150" s="4" t="s">
        <f>=HYPERLINK("https://leilaoonline.net/lote/detalhe/41552", "150 un. de compressores (bomba pneumática) p/ várias aplicações")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9.000,00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=HYPERLINK("https://leilaoonline.net/lote/detalhe/41553", "1132")</f>
      </c>
      <c r="B151" s="4" t="s">
        <f>=HYPERLINK("https://leilaoonline.net/lote/detalhe/41553", "Plataforma elevatória. Alcance de 17 metros 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17.500,00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=HYPERLINK("https://leilaoonline.net/lote/detalhe/41555", "1133")</f>
      </c>
      <c r="B152" s="4" t="s">
        <f>=HYPERLINK("https://leilaoonline.net/lote/detalhe/41555", " 10 cadeiras universitárias")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400,00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=HYPERLINK("https://leilaoonline.net/lote/detalhe/41556", "1134")</f>
      </c>
      <c r="B153" s="4" t="s">
        <f>=HYPERLINK("https://leilaoonline.net/lote/detalhe/41556", " brocas novas e usadas")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1.900,00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=HYPERLINK("https://leilaoonline.net/lote/detalhe/41554", "1135")</f>
      </c>
      <c r="B154" s="4" t="s">
        <f>=HYPERLINK("https://leilaoonline.net/lote/detalhe/41554", " Máquina de fazer gravação a laser 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8.900,00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=HYPERLINK("https://leilaoonline.net/lote/detalhe/41558", "1136")</f>
      </c>
      <c r="B155" s="4" t="s">
        <f>=HYPERLINK("https://leilaoonline.net/lote/detalhe/41558", " Painel controlador de tráfego")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5.200,00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=HYPERLINK("https://leilaoonline.net/lote/detalhe/41557", "1137")</f>
      </c>
      <c r="B156" s="4" t="s">
        <f>=HYPERLINK("https://leilaoonline.net/lote/detalhe/41557", " Policorte")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900,00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=HYPERLINK("https://leilaoonline.net/lote/detalhe/41559", "1138")</f>
      </c>
      <c r="B157" s="4" t="s">
        <f>=HYPERLINK("https://leilaoonline.net/lote/detalhe/41559", " aprox. 350 unidades ganchos de segurança")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3.200,00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=HYPERLINK("https://leilaoonline.net/lote/detalhe/41561", "1139")</f>
      </c>
      <c r="B158" s="4" t="s">
        <f>=HYPERLINK("https://leilaoonline.net/lote/detalhe/41561", " Máquina de solda Merkle Balmer. mod. 425 profissional 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1.500,00</t>
        </is>
      </c>
      <c r="F158" s="4" t="inlineStr">
        <is>
          <t>100.00</t>
        </is>
      </c>
    </row>
    <row collapsed="false" customFormat="false" customHeight="false" hidden="false" ht="12.1" outlineLevel="0" r="159">
      <c r="A159" s="5" t="s">
        <f>=HYPERLINK("https://leilaoonline.net/lote/detalhe/41564", "1140")</f>
      </c>
      <c r="B159" s="4" t="s">
        <f>=HYPERLINK("https://leilaoonline.net/lote/detalhe/41564", " Máquina de solda Merkle Balmer. mod. 425 profissional 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1.500,00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=HYPERLINK("https://leilaoonline.net/lote/detalhe/41560", "1141")</f>
      </c>
      <c r="B160" s="4" t="s">
        <f>=HYPERLINK("https://leilaoonline.net/lote/detalhe/41560", " Máquina de solda Merkle Balmer. mod. 425 profissional 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1.500,00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=HYPERLINK("https://leilaoonline.net/lote/detalhe/41563", "1142")</f>
      </c>
      <c r="B161" s="4" t="s">
        <f>=HYPERLINK("https://leilaoonline.net/lote/detalhe/41563", " Máquina de solda Merkle Balmer. mod. 425 profissional 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1.500,00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=HYPERLINK("https://leilaoonline.net/lote/detalhe/41562", "1143")</f>
      </c>
      <c r="B162" s="4" t="s">
        <f>=HYPERLINK("https://leilaoonline.net/lote/detalhe/41562", " Máquina de solda Merkle Balmer. mod. 425 profissional 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1.500,00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=HYPERLINK("https://leilaoonline.net/lote/detalhe/41566", "1144")</f>
      </c>
      <c r="B163" s="4" t="s">
        <f>=HYPERLINK("https://leilaoonline.net/lote/detalhe/41566", " Máquina de solda Merkle Balmer. mod. 425 profissional 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1.500,00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=HYPERLINK("https://leilaoonline.net/lote/detalhe/41565", "1145")</f>
      </c>
      <c r="B164" s="4" t="s">
        <f>=HYPERLINK("https://leilaoonline.net/lote/detalhe/41565", " Máquina de solda Merkle Balmer. mod. 425 profissional 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1.500,00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=HYPERLINK("https://leilaoonline.net/lote/detalhe/41570", "1146")</f>
      </c>
      <c r="B165" s="4" t="s">
        <f>=HYPERLINK("https://leilaoonline.net/lote/detalhe/41570", " Máquina de solda Bambozzi")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1.600,00</t>
        </is>
      </c>
      <c r="F165" s="4" t="inlineStr">
        <is>
          <t>200.00</t>
        </is>
      </c>
    </row>
    <row collapsed="false" customFormat="false" customHeight="false" hidden="false" ht="12.1" outlineLevel="0" r="166">
      <c r="A166" s="5" t="s">
        <f>=HYPERLINK("https://leilaoonline.net/lote/detalhe/41567", "1147")</f>
      </c>
      <c r="B166" s="4" t="s">
        <f>=HYPERLINK("https://leilaoonline.net/lote/detalhe/41567", " Máquina de solda Bambozzi")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1.600,00</t>
        </is>
      </c>
      <c r="F166" s="4" t="inlineStr">
        <is>
          <t>200.00</t>
        </is>
      </c>
    </row>
    <row collapsed="false" customFormat="false" customHeight="false" hidden="false" ht="12.1" outlineLevel="0" r="167">
      <c r="A167" s="5" t="s">
        <f>=HYPERLINK("https://leilaoonline.net/lote/detalhe/41571", "1148")</f>
      </c>
      <c r="B167" s="4" t="s">
        <f>=HYPERLINK("https://leilaoonline.net/lote/detalhe/41571", " Máquina de solda Bambozzi")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1.600,00</t>
        </is>
      </c>
      <c r="F167" s="4" t="inlineStr">
        <is>
          <t>200.00</t>
        </is>
      </c>
    </row>
    <row collapsed="false" customFormat="false" customHeight="false" hidden="false" ht="12.1" outlineLevel="0" r="168">
      <c r="A168" s="5" t="s">
        <f>=HYPERLINK("https://leilaoonline.net/lote/detalhe/41568", "1149")</f>
      </c>
      <c r="B168" s="4" t="s">
        <f>=HYPERLINK("https://leilaoonline.net/lote/detalhe/41568", " Máquina de solda Bambozzi")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1.600,00</t>
        </is>
      </c>
      <c r="F168" s="4" t="inlineStr">
        <is>
          <t>200.00</t>
        </is>
      </c>
    </row>
    <row collapsed="false" customFormat="false" customHeight="false" hidden="false" ht="12.1" outlineLevel="0" r="169">
      <c r="A169" s="5" t="s">
        <f>=HYPERLINK("https://leilaoonline.net/lote/detalhe/41572", "1150")</f>
      </c>
      <c r="B169" s="4" t="s">
        <f>=HYPERLINK("https://leilaoonline.net/lote/detalhe/41572", " Máquina de solda Bambozzi")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1.600,00</t>
        </is>
      </c>
      <c r="F169" s="4" t="inlineStr">
        <is>
          <t>200.00</t>
        </is>
      </c>
    </row>
    <row collapsed="false" customFormat="false" customHeight="false" hidden="false" ht="12.1" outlineLevel="0" r="170">
      <c r="A170" s="5" t="s">
        <f>=HYPERLINK("https://leilaoonline.net/lote/detalhe/41573", "1151")</f>
      </c>
      <c r="B170" s="4" t="s">
        <f>=HYPERLINK("https://leilaoonline.net/lote/detalhe/41573", " Máquina de solda Bambozzi")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1.600,00</t>
        </is>
      </c>
      <c r="F170" s="4" t="inlineStr">
        <is>
          <t>200.00</t>
        </is>
      </c>
    </row>
    <row collapsed="false" customFormat="false" customHeight="false" hidden="false" ht="12.1" outlineLevel="0" r="171">
      <c r="A171" s="5" t="s">
        <f>=HYPERLINK("https://leilaoonline.net/lote/detalhe/41569", "1152")</f>
      </c>
      <c r="B171" s="4" t="s">
        <f>=HYPERLINK("https://leilaoonline.net/lote/detalhe/41569", " Máquina de solda Bambozzi")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1.600,00</t>
        </is>
      </c>
      <c r="F171" s="4" t="inlineStr">
        <is>
          <t>200.00</t>
        </is>
      </c>
    </row>
    <row collapsed="false" customFormat="false" customHeight="false" hidden="false" ht="12.1" outlineLevel="0" r="172">
      <c r="A172" s="5" t="s">
        <f>=HYPERLINK("https://leilaoonline.net/lote/detalhe/41574", "1153")</f>
      </c>
      <c r="B172" s="4" t="s">
        <f>=HYPERLINK("https://leilaoonline.net/lote/detalhe/41574", " Máquina de solda Bambozzi")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1.600,00</t>
        </is>
      </c>
      <c r="F172" s="4" t="inlineStr">
        <is>
          <t>200.00</t>
        </is>
      </c>
    </row>
    <row collapsed="false" customFormat="false" customHeight="false" hidden="false" ht="12.1" outlineLevel="0" r="173">
      <c r="A173" s="5" t="s">
        <f>=HYPERLINK("https://leilaoonline.net/lote/detalhe/41576", "1154")</f>
      </c>
      <c r="B173" s="4" t="s">
        <f>=HYPERLINK("https://leilaoonline.net/lote/detalhe/41576", " Máquina de solda Bambozzi")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1.600,00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=HYPERLINK("https://leilaoonline.net/lote/detalhe/41575", "1156")</f>
      </c>
      <c r="B174" s="4" t="s">
        <f>=HYPERLINK("https://leilaoonline.net/lote/detalhe/41575", " 7 un. escadas de madeira 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4.200,00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=HYPERLINK("https://leilaoonline.net/lote/detalhe/41577", "1157")</f>
      </c>
      <c r="B175" s="4" t="s">
        <f>=HYPERLINK("https://leilaoonline.net/lote/detalhe/41577", " Prensa de fazer fardos")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4.500,00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=HYPERLINK("https://leilaoonline.net/lote/detalhe/41578", "1159")</f>
      </c>
      <c r="B176" s="4" t="s">
        <f>=HYPERLINK("https://leilaoonline.net/lote/detalhe/41578", " Máquina de fazer gravação em plaquetas")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2.900,00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=HYPERLINK("https://leilaoonline.net/lote/detalhe/41585", "1160")</f>
      </c>
      <c r="B177" s="4" t="s">
        <f>=HYPERLINK("https://leilaoonline.net/lote/detalhe/41585", " 7 secadores de mão a ar")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1.900,00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=HYPERLINK("https://leilaoonline.net/lote/detalhe/41580", "1161")</f>
      </c>
      <c r="B178" s="4" t="s">
        <f>=HYPERLINK("https://leilaoonline.net/lote/detalhe/41580", " 13 um de chaves de barramento")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1.500,00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=HYPERLINK("https://leilaoonline.net/lote/detalhe/41581", "1162")</f>
      </c>
      <c r="B179" s="4" t="s">
        <f>=HYPERLINK("https://leilaoonline.net/lote/detalhe/41581", " 3 Braços giratórios")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6.000,00</t>
        </is>
      </c>
      <c r="F179" s="4" t="inlineStr">
        <is>
          <t>200.00</t>
        </is>
      </c>
    </row>
    <row collapsed="false" customFormat="false" customHeight="false" hidden="false" ht="12.1" outlineLevel="0" r="180">
      <c r="A180" s="5" t="s">
        <f>=HYPERLINK("https://leilaoonline.net/lote/detalhe/41584", "1163")</f>
      </c>
      <c r="B180" s="4" t="s">
        <f>=HYPERLINK("https://leilaoonline.net/lote/detalhe/41584", " Fresa CNC")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6.000,00</t>
        </is>
      </c>
      <c r="F180" s="4" t="inlineStr">
        <is>
          <t>200.00</t>
        </is>
      </c>
    </row>
    <row collapsed="false" customFormat="false" customHeight="false" hidden="false" ht="12.1" outlineLevel="0" r="181">
      <c r="A181" s="5" t="s">
        <f>=HYPERLINK("https://leilaoonline.net/lote/detalhe/41589", "1164")</f>
      </c>
      <c r="B181" s="4" t="s">
        <f>=HYPERLINK("https://leilaoonline.net/lote/detalhe/41589", " Lavador de gás. Pouco uso. Completo")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17.500,00</t>
        </is>
      </c>
      <c r="F181" s="4" t="inlineStr">
        <is>
          <t>250.00</t>
        </is>
      </c>
    </row>
    <row collapsed="false" customFormat="false" customHeight="false" hidden="false" ht="12.1" outlineLevel="0" r="182">
      <c r="A182" s="5" t="s">
        <f>=HYPERLINK("https://leilaoonline.net/lote/detalhe/41588", "1165")</f>
      </c>
      <c r="B182" s="4" t="s">
        <f>=HYPERLINK("https://leilaoonline.net/lote/detalhe/41588", " Aprox. 30 Ton de eixos várias medidas. (Lances por quilo)")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2,50</t>
        </is>
      </c>
      <c r="F182" s="4" t="inlineStr">
        <is>
          <t>0.10</t>
        </is>
      </c>
    </row>
    <row collapsed="false" customFormat="false" customHeight="false" hidden="false" ht="12.1" outlineLevel="0" r="183">
      <c r="A183" s="5" t="s">
        <f>=HYPERLINK("https://leilaoonline.net/lote/detalhe/41586", "1166")</f>
      </c>
      <c r="B183" s="4" t="s">
        <f>=HYPERLINK("https://leilaoonline.net/lote/detalhe/41586", " 1 un. de Torre de refrigeração de água")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4.500,00</t>
        </is>
      </c>
      <c r="F183" s="4" t="inlineStr">
        <is>
          <t>100.00</t>
        </is>
      </c>
    </row>
    <row collapsed="false" customFormat="false" customHeight="false" hidden="false" ht="12.1" outlineLevel="0" r="184">
      <c r="A184" s="5" t="s">
        <f>=HYPERLINK("https://leilaoonline.net/lote/detalhe/41583", "1167")</f>
      </c>
      <c r="B184" s="4" t="s">
        <f>=HYPERLINK("https://leilaoonline.net/lote/detalhe/41583", " 1 un. de Torre de refrigeração de água")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4.500,00</t>
        </is>
      </c>
      <c r="F184" s="4" t="inlineStr">
        <is>
          <t>100.00</t>
        </is>
      </c>
    </row>
    <row collapsed="false" customFormat="false" customHeight="false" hidden="false" ht="12.1" outlineLevel="0" r="185">
      <c r="A185" s="5" t="s">
        <f>=HYPERLINK("https://leilaoonline.net/lote/detalhe/41582", "1168")</f>
      </c>
      <c r="B185" s="4" t="s">
        <f>=HYPERLINK("https://leilaoonline.net/lote/detalhe/41582", " Forno tipo bambole em aço carbono")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12.250,00</t>
        </is>
      </c>
      <c r="F185" s="4" t="inlineStr">
        <is>
          <t>250.00</t>
        </is>
      </c>
    </row>
    <row collapsed="false" customFormat="false" customHeight="false" hidden="false" ht="12.1" outlineLevel="0" r="186">
      <c r="A186" s="5" t="s">
        <f>=HYPERLINK("https://leilaoonline.net/lote/detalhe/41591", "1169")</f>
      </c>
      <c r="B186" s="4" t="s">
        <f>=HYPERLINK("https://leilaoonline.net/lote/detalhe/41591", " Forno tipo bambole em aço inox")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29.000,00</t>
        </is>
      </c>
      <c r="F186" s="4" t="inlineStr">
        <is>
          <t>250.00</t>
        </is>
      </c>
    </row>
    <row collapsed="false" customFormat="false" customHeight="false" hidden="false" ht="12.1" outlineLevel="0" r="187">
      <c r="A187" s="5" t="s">
        <f>=HYPERLINK("https://leilaoonline.net/lote/detalhe/41590", "1170")</f>
      </c>
      <c r="B187" s="4" t="s">
        <f>=HYPERLINK("https://leilaoonline.net/lote/detalhe/41590", " Gabine de gerador")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17.000,00</t>
        </is>
      </c>
      <c r="F187" s="4" t="inlineStr">
        <is>
          <t>250.00</t>
        </is>
      </c>
    </row>
    <row collapsed="false" customFormat="false" customHeight="false" hidden="false" ht="12.1" outlineLevel="0" r="188">
      <c r="A188" s="5" t="s">
        <f>=HYPERLINK("https://leilaoonline.net/lote/detalhe/41592", "1171")</f>
      </c>
      <c r="B188" s="4" t="s">
        <f>=HYPERLINK("https://leilaoonline.net/lote/detalhe/41592", " Gabine de gerador")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17.000,00</t>
        </is>
      </c>
      <c r="F188" s="4" t="inlineStr">
        <is>
          <t>250.00</t>
        </is>
      </c>
    </row>
    <row collapsed="false" customFormat="false" customHeight="false" hidden="false" ht="12.1" outlineLevel="0" r="189">
      <c r="A189" s="5" t="s">
        <f>=HYPERLINK("https://leilaoonline.net/lote/detalhe/41587", "1172")</f>
      </c>
      <c r="B189" s="4" t="s">
        <f>=HYPERLINK("https://leilaoonline.net/lote/detalhe/41587", " Aprox.  500 unidades de cintas para amarração de carga. Pouco uso.")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6.500,00</t>
        </is>
      </c>
      <c r="F189" s="4" t="inlineStr">
        <is>
          <t>100.00</t>
        </is>
      </c>
    </row>
    <row collapsed="false" customFormat="false" customHeight="false" hidden="false" ht="12.1" outlineLevel="0" r="190">
      <c r="A190" s="5" t="s">
        <f>=HYPERLINK("https://leilaoonline.net/lote/detalhe/41593", "1173")</f>
      </c>
      <c r="B190" s="4" t="s">
        <f>=HYPERLINK("https://leilaoonline.net/lote/detalhe/41593", "Baú  de alumínio. Medidas: 5,10 x 2,33 largura. 2,30 altura")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2.250,00</t>
        </is>
      </c>
      <c r="F190" s="4" t="inlineStr">
        <is>
          <t>100.00</t>
        </is>
      </c>
    </row>
    <row collapsed="false" customFormat="false" customHeight="false" hidden="false" ht="12.1" outlineLevel="0" r="191">
      <c r="A191" s="5" t="s">
        <f>=HYPERLINK("https://leilaoonline.net/lote/detalhe/42478", "1174")</f>
      </c>
      <c r="B191" s="4" t="s">
        <f>=HYPERLINK("https://leilaoonline.net/lote/detalhe/42478", " 7 secadores de mão. Ar quente e frio")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7.500,00</t>
        </is>
      </c>
      <c r="F191" s="4" t="inlineStr">
        <is>
          <t>250.00</t>
        </is>
      </c>
    </row>
    <row collapsed="false" customFormat="false" customHeight="false" hidden="false" ht="12.1" outlineLevel="0" r="192">
      <c r="A192" s="5" t="s">
        <f>=HYPERLINK("https://leilaoonline.net/lote/detalhe/42479", "1175")</f>
      </c>
      <c r="B192" s="4" t="s">
        <f>=HYPERLINK("https://leilaoonline.net/lote/detalhe/42479", " Serra tico tico. Pouco uso")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400,00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=HYPERLINK("https://leilaoonline.net/lote/detalhe/42473", "1176")</f>
      </c>
      <c r="B193" s="4" t="s">
        <f>=HYPERLINK("https://leilaoonline.net/lote/detalhe/42473", " Policorte")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900,00</t>
        </is>
      </c>
      <c r="F193" s="4" t="inlineStr">
        <is>
          <t>100.00</t>
        </is>
      </c>
    </row>
    <row collapsed="false" customFormat="false" customHeight="false" hidden="false" ht="12.1" outlineLevel="0" r="194">
      <c r="A194" s="5" t="s">
        <f>=HYPERLINK("https://leilaoonline.net/lote/detalhe/42480", "1177")</f>
      </c>
      <c r="B194" s="4" t="s">
        <f>=HYPERLINK("https://leilaoonline.net/lote/detalhe/42480", " 10 motores acoplados")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7.500,00</t>
        </is>
      </c>
      <c r="F194" s="4" t="inlineStr">
        <is>
          <t>250.00</t>
        </is>
      </c>
    </row>
    <row collapsed="false" customFormat="false" customHeight="false" hidden="false" ht="12.1" outlineLevel="0" r="195">
      <c r="A195" s="5" t="s">
        <f>=HYPERLINK("https://leilaoonline.net/lote/detalhe/42472", "1178")</f>
      </c>
      <c r="B195" s="4" t="s">
        <f>=HYPERLINK("https://leilaoonline.net/lote/detalhe/42472", " 3 seladoras de caixas")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4.200,00</t>
        </is>
      </c>
      <c r="F195" s="4" t="inlineStr">
        <is>
          <t>250.00</t>
        </is>
      </c>
    </row>
    <row collapsed="false" customFormat="false" customHeight="false" hidden="false" ht="12.1" outlineLevel="0" r="196">
      <c r="A196" s="5" t="s">
        <f>=HYPERLINK("https://leilaoonline.net/lote/detalhe/42474", "1179")</f>
      </c>
      <c r="B196" s="4" t="s">
        <f>=HYPERLINK("https://leilaoonline.net/lote/detalhe/42474", " Bomba de vácuo")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1.000,00</t>
        </is>
      </c>
      <c r="F196" s="4" t="inlineStr">
        <is>
          <t>100.00</t>
        </is>
      </c>
    </row>
    <row collapsed="false" customFormat="false" customHeight="false" hidden="false" ht="12.1" outlineLevel="0" r="197">
      <c r="A197" s="5" t="s">
        <f>=HYPERLINK("https://leilaoonline.net/lote/detalhe/42481", "1180")</f>
      </c>
      <c r="B197" s="4" t="s">
        <f>=HYPERLINK("https://leilaoonline.net/lote/detalhe/42481", " Torninho")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2.500,00</t>
        </is>
      </c>
      <c r="F197" s="4" t="inlineStr">
        <is>
          <t>100.00</t>
        </is>
      </c>
    </row>
    <row collapsed="false" customFormat="false" customHeight="false" hidden="false" ht="12.1" outlineLevel="0" r="198">
      <c r="A198" s="5" t="s">
        <f>=HYPERLINK("https://leilaoonline.net/lote/detalhe/42484", "1181")</f>
      </c>
      <c r="B198" s="4" t="s">
        <f>=HYPERLINK("https://leilaoonline.net/lote/detalhe/42484", " Serra de fita automática")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16.900,00</t>
        </is>
      </c>
      <c r="F198" s="4" t="inlineStr">
        <is>
          <t>250.00</t>
        </is>
      </c>
    </row>
    <row collapsed="false" customFormat="false" customHeight="false" hidden="false" ht="12.1" outlineLevel="0" r="199">
      <c r="A199" s="5" t="s">
        <f>=HYPERLINK("https://leilaoonline.net/lote/detalhe/42476", "1182")</f>
      </c>
      <c r="B199" s="4" t="s">
        <f>=HYPERLINK("https://leilaoonline.net/lote/detalhe/42476", " Plaina de chaveta Rocco")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5.200,00</t>
        </is>
      </c>
      <c r="F199" s="4" t="inlineStr">
        <is>
          <t>250.00</t>
        </is>
      </c>
    </row>
    <row collapsed="false" customFormat="false" customHeight="false" hidden="false" ht="12.1" outlineLevel="0" r="200">
      <c r="A200" s="5" t="s">
        <f>=HYPERLINK("https://leilaoonline.net/lote/detalhe/42485", "1183")</f>
      </c>
      <c r="B200" s="4" t="s">
        <f>=HYPERLINK("https://leilaoonline.net/lote/detalhe/42485", " 2 bombas de água novas motor diesel")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3.700,00</t>
        </is>
      </c>
      <c r="F200" s="4" t="inlineStr">
        <is>
          <t>100.00</t>
        </is>
      </c>
    </row>
    <row collapsed="false" customFormat="false" customHeight="false" hidden="false" ht="12.1" outlineLevel="0" r="201">
      <c r="A201" s="5" t="s">
        <f>=HYPERLINK("https://leilaoonline.net/lote/detalhe/42482", "1184")</f>
      </c>
      <c r="B201" s="4" t="s">
        <f>=HYPERLINK("https://leilaoonline.net/lote/detalhe/42482", " 2 cafeteiras de restaurante")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750,00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=HYPERLINK("https://leilaoonline.net/lote/detalhe/42477", "1185")</f>
      </c>
      <c r="B202" s="4" t="s">
        <f>=HYPERLINK("https://leilaoonline.net/lote/detalhe/42477", " Calandra")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2.500,00</t>
        </is>
      </c>
      <c r="F202" s="4" t="inlineStr">
        <is>
          <t>100.00</t>
        </is>
      </c>
    </row>
    <row collapsed="false" customFormat="false" customHeight="false" hidden="false" ht="12.1" outlineLevel="0" r="203">
      <c r="A203" s="5" t="s">
        <f>=HYPERLINK("https://leilaoonline.net/lote/detalhe/42483", "1186")</f>
      </c>
      <c r="B203" s="4" t="s">
        <f>=HYPERLINK("https://leilaoonline.net/lote/detalhe/42483", " Fogão de 8 bocas em inox")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1.900,00</t>
        </is>
      </c>
      <c r="F203" s="4" t="inlineStr">
        <is>
          <t>100.00</t>
        </is>
      </c>
    </row>
    <row collapsed="false" customFormat="false" customHeight="false" hidden="false" ht="12.1" outlineLevel="0" r="204">
      <c r="A204" s="5" t="s">
        <f>=HYPERLINK("https://leilaoonline.net/lote/detalhe/42475", "1187")</f>
      </c>
      <c r="B204" s="4" t="s">
        <f>=HYPERLINK("https://leilaoonline.net/lote/detalhe/42475", " Máquina de lavar material")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1.900,00</t>
        </is>
      </c>
      <c r="F204" s="4" t="inlineStr">
        <is>
          <t>100.00</t>
        </is>
      </c>
    </row>
    <row collapsed="false" customFormat="false" customHeight="false" hidden="false" ht="12.1" outlineLevel="0" r="205">
      <c r="A205" s="5" t="s">
        <f>=HYPERLINK("https://leilaoonline.net/lote/detalhe/42545", "1188")</f>
      </c>
      <c r="B205" s="4" t="s">
        <f>=HYPERLINK("https://leilaoonline.net/lote/detalhe/42545", "2 Máquinas de fazer Raio-X em ferros")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1.500,00</t>
        </is>
      </c>
      <c r="F205" s="4" t="inlineStr">
        <is>
          <t>200.00</t>
        </is>
      </c>
    </row>
    <row collapsed="false" customFormat="false" customHeight="false" hidden="false" ht="12.1" outlineLevel="0" r="206">
      <c r="A206" s="5" t="s">
        <f>=HYPERLINK("https://leilaoonline.net/lote/detalhe/42546", "1189")</f>
      </c>
      <c r="B206" s="4" t="s">
        <f>=HYPERLINK("https://leilaoonline.net/lote/detalhe/42546", "Máquina de fazer Raio-X a Laser")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1.500,00</t>
        </is>
      </c>
      <c r="F206" s="4" t="inlineStr">
        <is>
          <t>200.00</t>
        </is>
      </c>
    </row>
    <row collapsed="false" customFormat="false" customHeight="false" hidden="false" ht="12.1" outlineLevel="0" r="207">
      <c r="A207" s="5" t="s">
        <f>=HYPERLINK("https://leilaoonline.net/lote/detalhe/42548", "1190")</f>
      </c>
      <c r="B207" s="4" t="s">
        <f>=HYPERLINK("https://leilaoonline.net/lote/detalhe/42548", "Serra de fita. Marca Baldan Mod SCF-3. Pouco uso.")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6.800,00</t>
        </is>
      </c>
      <c r="F207" s="4" t="inlineStr">
        <is>
          <t>200.00</t>
        </is>
      </c>
    </row>
    <row collapsed="false" customFormat="false" customHeight="false" hidden="false" ht="12.1" outlineLevel="0" r="208">
      <c r="A208" s="5" t="s">
        <f>=HYPERLINK("https://leilaoonline.net/lote/detalhe/42816", "1191")</f>
      </c>
      <c r="B208" s="4" t="s">
        <f>=HYPERLINK("https://leilaoonline.net/lote/detalhe/42816", "10 moldes para injetora plástica. Sendo: 3 grandes (moldes modelo  m-2097- frasco YPF 1litros ) e 7 pequenos diversos")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6.500,00</t>
        </is>
      </c>
      <c r="F208" s="4" t="inlineStr">
        <is>
          <t>100.00</t>
        </is>
      </c>
    </row>
    <row collapsed="false" customFormat="false" customHeight="false" hidden="false" ht="12.1" outlineLevel="0" r="209">
      <c r="A209" s="5" t="s">
        <f>=HYPERLINK("https://leilaoonline.net/lote/detalhe/42817", "1192")</f>
      </c>
      <c r="B209" s="4" t="s">
        <f>=HYPERLINK("https://leilaoonline.net/lote/detalhe/42817", "4 moldes grandes diversos para injetora plástica")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4.000,00</t>
        </is>
      </c>
      <c r="F209" s="4" t="inlineStr">
        <is>
          <t>200.00</t>
        </is>
      </c>
    </row>
    <row collapsed="false" customFormat="false" customHeight="false" hidden="false" ht="12.1" outlineLevel="0" r="210">
      <c r="A210" s="5" t="s">
        <f>=HYPERLINK("https://leilaoonline.net/lote/detalhe/42818", "1193")</f>
      </c>
      <c r="B210" s="4" t="s">
        <f>=HYPERLINK("https://leilaoonline.net/lote/detalhe/42818", "4 moldes grandes diversos para injetora plástica")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4.000,00</t>
        </is>
      </c>
      <c r="F210" s="4" t="inlineStr">
        <is>
          <t>200.00</t>
        </is>
      </c>
    </row>
    <row collapsed="false" customFormat="false" customHeight="false" hidden="false" ht="12.1" outlineLevel="0" r="211">
      <c r="A211" s="5" t="s">
        <f>=HYPERLINK("https://leilaoonline.net/lote/detalhe/42553", "2001")</f>
      </c>
      <c r="B211" s="4" t="s">
        <f>=HYPERLINK("https://leilaoonline.net/lote/detalhe/42553", " Retificadora plana manual. Modelo Rossi. Curso de 100x250mm. Com placa eletromagnética 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7.000,00</t>
        </is>
      </c>
      <c r="F211" s="4" t="inlineStr">
        <is>
          <t>250.00</t>
        </is>
      </c>
    </row>
    <row collapsed="false" customFormat="false" customHeight="false" hidden="false" ht="12.1" outlineLevel="0" r="212">
      <c r="A212" s="5" t="s">
        <f>=HYPERLINK("https://leilaoonline.net/lote/detalhe/42559", "2002")</f>
      </c>
      <c r="B212" s="4" t="s">
        <f>=HYPERLINK("https://leilaoonline.net/lote/detalhe/42559", " Retificadora plana Hidráulica. Mod. Abrasive. Com placa eletromagnética. Curso 250x500mm")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16.000,00</t>
        </is>
      </c>
      <c r="F212" s="4" t="inlineStr">
        <is>
          <t>500.00</t>
        </is>
      </c>
    </row>
    <row collapsed="false" customFormat="false" customHeight="false" hidden="false" ht="12.1" outlineLevel="0" r="213">
      <c r="A213" s="5" t="s">
        <f>=HYPERLINK("https://leilaoonline.net/lote/detalhe/42551", "2003")</f>
      </c>
      <c r="B213" s="4" t="s">
        <f>=HYPERLINK("https://leilaoonline.net/lote/detalhe/42551", " Afiadora universal. Modelo USL  Curso de 400 mm")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9.900,00</t>
        </is>
      </c>
      <c r="F213" s="4" t="inlineStr">
        <is>
          <t>250.00</t>
        </is>
      </c>
    </row>
    <row collapsed="false" customFormat="false" customHeight="false" hidden="false" ht="12.1" outlineLevel="0" r="214">
      <c r="A214" s="5" t="s">
        <f>=HYPERLINK("https://leilaoonline.net/lote/detalhe/42572", "2004")</f>
      </c>
      <c r="B214" s="4" t="s">
        <f>=HYPERLINK("https://leilaoonline.net/lote/detalhe/42572", " Afiadora de brocas. Modelo AFP 30")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5.000,00</t>
        </is>
      </c>
      <c r="F214" s="4" t="inlineStr">
        <is>
          <t>200.00</t>
        </is>
      </c>
    </row>
    <row collapsed="false" customFormat="false" customHeight="false" hidden="false" ht="12.1" outlineLevel="0" r="215">
      <c r="A215" s="5" t="s">
        <f>=HYPERLINK("https://leilaoonline.net/lote/detalhe/42563", "2005")</f>
      </c>
      <c r="B215" s="4" t="s">
        <f>=HYPERLINK("https://leilaoonline.net/lote/detalhe/42563", " Fresadora horizontal ROSSI. Curso de 700mm")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7.500,00</t>
        </is>
      </c>
      <c r="F215" s="4" t="inlineStr">
        <is>
          <t>250.00</t>
        </is>
      </c>
    </row>
    <row collapsed="false" customFormat="false" customHeight="false" hidden="false" ht="12.1" outlineLevel="0" r="216">
      <c r="A216" s="5" t="s">
        <f>=HYPERLINK("https://leilaoonline.net/lote/detalhe/42552", "2006")</f>
      </c>
      <c r="B216" s="4" t="s">
        <f>=HYPERLINK("https://leilaoonline.net/lote/detalhe/42552", " Retificadora plana vertical com cabeçote segmentado. Curso 1.000mm. Modelo IRGO")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14.700,00</t>
        </is>
      </c>
      <c r="F216" s="4" t="inlineStr">
        <is>
          <t>500.00</t>
        </is>
      </c>
    </row>
    <row collapsed="false" customFormat="false" customHeight="false" hidden="false" ht="12.1" outlineLevel="0" r="217">
      <c r="A217" s="5" t="s">
        <f>=HYPERLINK("https://leilaoonline.net/lote/detalhe/42554", "2007")</f>
      </c>
      <c r="B217" s="4" t="s">
        <f>=HYPERLINK("https://leilaoonline.net/lote/detalhe/42554", " Calandra viradeira manual 1000mm")</f>
      </c>
      <c r="C217" s="4" t="inlineStr">
        <is>
          <t>Não vendido</t>
        </is>
      </c>
      <c r="D217" s="4" t="inlineStr">
        <is>
          <t>1</t>
        </is>
      </c>
      <c r="E217" s="5" t="inlineStr">
        <is>
          <t>1.000,00</t>
        </is>
      </c>
      <c r="F217" s="4" t="inlineStr">
        <is>
          <t>100.00</t>
        </is>
      </c>
    </row>
    <row collapsed="false" customFormat="false" customHeight="false" hidden="false" ht="12.1" outlineLevel="0" r="218">
      <c r="A218" s="5" t="s">
        <f>=HYPERLINK("https://leilaoonline.net/lote/detalhe/42562", "2008")</f>
      </c>
      <c r="B218" s="4" t="s">
        <f>=HYPERLINK("https://leilaoonline.net/lote/detalhe/42562", " Plaina limadora 400 mm")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2.000,00</t>
        </is>
      </c>
      <c r="F218" s="4" t="inlineStr">
        <is>
          <t>100.00</t>
        </is>
      </c>
    </row>
    <row collapsed="false" customFormat="false" customHeight="false" hidden="false" ht="12.1" outlineLevel="0" r="219">
      <c r="A219" s="5" t="s">
        <f>=HYPERLINK("https://leilaoonline.net/lote/detalhe/42556", "2009")</f>
      </c>
      <c r="B219" s="4" t="s">
        <f>=HYPERLINK("https://leilaoonline.net/lote/detalhe/42556", " Torno Mazak ,máquina no estado para retrofit")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9.500,00</t>
        </is>
      </c>
      <c r="F219" s="4" t="inlineStr">
        <is>
          <t>200.00</t>
        </is>
      </c>
    </row>
    <row collapsed="false" customFormat="false" customHeight="false" hidden="false" ht="12.1" outlineLevel="0" r="220">
      <c r="A220" s="5" t="s">
        <f>=HYPERLINK("https://leilaoonline.net/lote/detalhe/42550", "2010")</f>
      </c>
      <c r="B220" s="4" t="s">
        <f>=HYPERLINK("https://leilaoonline.net/lote/detalhe/42550", " Alimentador de barras para torno traum CNC")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4.000,00</t>
        </is>
      </c>
      <c r="F220" s="4" t="inlineStr">
        <is>
          <t>200.00</t>
        </is>
      </c>
    </row>
    <row collapsed="false" customFormat="false" customHeight="false" hidden="false" ht="12.1" outlineLevel="0" r="221">
      <c r="A221" s="5" t="s">
        <f>=HYPERLINK("https://leilaoonline.net/lote/detalhe/42568", "2011")</f>
      </c>
      <c r="B221" s="4" t="s">
        <f>=HYPERLINK("https://leilaoonline.net/lote/detalhe/42568", " Solda MIG Bambozi")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750,00</t>
        </is>
      </c>
      <c r="F221" s="4" t="inlineStr">
        <is>
          <t>100.00</t>
        </is>
      </c>
    </row>
    <row collapsed="false" customFormat="false" customHeight="false" hidden="false" ht="12.1" outlineLevel="0" r="222">
      <c r="A222" s="5" t="s">
        <f>=HYPERLINK("https://leilaoonline.net/lote/detalhe/42564", "2012")</f>
      </c>
      <c r="B222" s="4" t="s">
        <f>=HYPERLINK("https://leilaoonline.net/lote/detalhe/42564", " Furadeira de coluna sonicam-no estado (falta pçs )")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1.500,00</t>
        </is>
      </c>
      <c r="F222" s="4" t="inlineStr">
        <is>
          <t>100.00</t>
        </is>
      </c>
    </row>
    <row collapsed="false" customFormat="false" customHeight="false" hidden="false" ht="12.1" outlineLevel="0" r="223">
      <c r="A223" s="5" t="s">
        <f>=HYPERLINK("https://leilaoonline.net/lote/detalhe/42555", "2013")</f>
      </c>
      <c r="B223" s="4" t="s">
        <f>=HYPERLINK("https://leilaoonline.net/lote/detalhe/42555", " Furadeira fresadora com mesa coordenada")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4.000,00</t>
        </is>
      </c>
      <c r="F223" s="4" t="inlineStr">
        <is>
          <t>200.00</t>
        </is>
      </c>
    </row>
    <row collapsed="false" customFormat="false" customHeight="false" hidden="false" ht="12.1" outlineLevel="0" r="224">
      <c r="A224" s="5" t="s">
        <f>=HYPERLINK("https://leilaoonline.net/lote/detalhe/42558", "2014")</f>
      </c>
      <c r="B224" s="4" t="s">
        <f>=HYPERLINK("https://leilaoonline.net/lote/detalhe/42558", " dinamometro modelo TOCCHETO TM012")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1.000,00</t>
        </is>
      </c>
      <c r="F224" s="4" t="inlineStr">
        <is>
          <t>100.00</t>
        </is>
      </c>
    </row>
    <row collapsed="false" customFormat="false" customHeight="false" hidden="false" ht="12.1" outlineLevel="0" r="225">
      <c r="A225" s="5" t="s">
        <f>=HYPERLINK("https://leilaoonline.net/lote/detalhe/42573", "2015")</f>
      </c>
      <c r="B225" s="4" t="s">
        <f>=HYPERLINK("https://leilaoonline.net/lote/detalhe/42573", " Retificadora plana 300x600 modelo Sheffteld")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8.000,00</t>
        </is>
      </c>
      <c r="F225" s="4" t="inlineStr">
        <is>
          <t>250.00</t>
        </is>
      </c>
    </row>
    <row collapsed="false" customFormat="false" customHeight="false" hidden="false" ht="12.1" outlineLevel="0" r="226">
      <c r="A226" s="5" t="s">
        <f>=HYPERLINK("https://leilaoonline.net/lote/detalhe/42560", "2016")</f>
      </c>
      <c r="B226" s="4" t="s">
        <f>=HYPERLINK("https://leilaoonline.net/lote/detalhe/42560", " Viradeira de chapa manual 2 m 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7.000,00</t>
        </is>
      </c>
      <c r="F226" s="4" t="inlineStr">
        <is>
          <t>250.00</t>
        </is>
      </c>
    </row>
    <row collapsed="false" customFormat="false" customHeight="false" hidden="false" ht="12.1" outlineLevel="0" r="227">
      <c r="A227" s="5" t="s">
        <f>=HYPERLINK("https://leilaoonline.net/lote/detalhe/42557", "2017")</f>
      </c>
      <c r="B227" s="4" t="s">
        <f>=HYPERLINK("https://leilaoonline.net/lote/detalhe/42557", " Guilhotina Newton 1,2")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7.000,00</t>
        </is>
      </c>
      <c r="F227" s="4" t="inlineStr">
        <is>
          <t>250.00</t>
        </is>
      </c>
    </row>
    <row collapsed="false" customFormat="false" customHeight="false" hidden="false" ht="12.1" outlineLevel="0" r="228">
      <c r="A228" s="5" t="s">
        <f>=HYPERLINK("https://leilaoonline.net/lote/detalhe/42561", "2018")</f>
      </c>
      <c r="B228" s="4" t="s">
        <f>=HYPERLINK("https://leilaoonline.net/lote/detalhe/42561", " Carcaça de torno revólver automático")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1.500,00</t>
        </is>
      </c>
      <c r="F228" s="4" t="inlineStr">
        <is>
          <t>100.00</t>
        </is>
      </c>
    </row>
    <row collapsed="false" customFormat="false" customHeight="false" hidden="false" ht="12.1" outlineLevel="0" r="229">
      <c r="A229" s="5" t="s">
        <f>=HYPERLINK("https://leilaoonline.net/lote/detalhe/42565", "2019")</f>
      </c>
      <c r="B229" s="4" t="s">
        <f>=HYPERLINK("https://leilaoonline.net/lote/detalhe/42565", " Pantógrafo. Pouco uso")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8.000,00</t>
        </is>
      </c>
      <c r="F229" s="4" t="inlineStr">
        <is>
          <t>250.00</t>
        </is>
      </c>
    </row>
    <row collapsed="false" customFormat="false" customHeight="false" hidden="false" ht="12.1" outlineLevel="0" r="230">
      <c r="A230" s="5" t="s">
        <f>=HYPERLINK("https://leilaoonline.net/lote/detalhe/42571", "2020")</f>
      </c>
      <c r="B230" s="4" t="s">
        <f>=HYPERLINK("https://leilaoonline.net/lote/detalhe/42571", " Cabecote de furadeira de coluna")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4.000,00</t>
        </is>
      </c>
      <c r="F230" s="4" t="inlineStr">
        <is>
          <t>200.00</t>
        </is>
      </c>
    </row>
    <row collapsed="false" customFormat="false" customHeight="false" hidden="false" ht="12.1" outlineLevel="0" r="231">
      <c r="A231" s="5" t="s">
        <f>=HYPERLINK("https://leilaoonline.net/lote/detalhe/42574", "2021")</f>
      </c>
      <c r="B231" s="4" t="s">
        <f>=HYPERLINK("https://leilaoonline.net/lote/detalhe/42574", " Tamboreador (mistura tinta ou tira rebarbas)")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2.000,00</t>
        </is>
      </c>
      <c r="F231" s="4" t="inlineStr">
        <is>
          <t>200.00</t>
        </is>
      </c>
    </row>
    <row collapsed="false" customFormat="false" customHeight="false" hidden="false" ht="12.1" outlineLevel="0" r="232">
      <c r="A232" s="5" t="s">
        <f>=HYPERLINK("https://leilaoonline.net/lote/detalhe/42567", "2022")</f>
      </c>
      <c r="B232" s="4" t="s">
        <f>=HYPERLINK("https://leilaoonline.net/lote/detalhe/42567", " Gerador de solda")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800,00</t>
        </is>
      </c>
      <c r="F232" s="4" t="inlineStr">
        <is>
          <t>100.00</t>
        </is>
      </c>
    </row>
    <row collapsed="false" customFormat="false" customHeight="false" hidden="false" ht="12.1" outlineLevel="0" r="233">
      <c r="A233" s="5" t="s">
        <f>=HYPERLINK("https://leilaoonline.net/lote/detalhe/42569", "2023")</f>
      </c>
      <c r="B233" s="4" t="s">
        <f>=HYPERLINK("https://leilaoonline.net/lote/detalhe/42569", " Prensa pneumática com regulagem de altura")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2.500,00</t>
        </is>
      </c>
      <c r="F233" s="4" t="inlineStr">
        <is>
          <t>200.00</t>
        </is>
      </c>
    </row>
    <row collapsed="false" customFormat="false" customHeight="false" hidden="false" ht="12.1" outlineLevel="0" r="234">
      <c r="A234" s="5" t="s">
        <f>=HYPERLINK("https://leilaoonline.net/lote/detalhe/42570", "2024")</f>
      </c>
      <c r="B234" s="4" t="s">
        <f>=HYPERLINK("https://leilaoonline.net/lote/detalhe/42570", " Torno ROMI. Modelo Centur 40, no estado para retrofit")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11.000,00</t>
        </is>
      </c>
      <c r="F234" s="4" t="inlineStr">
        <is>
          <t>500.00</t>
        </is>
      </c>
    </row>
    <row collapsed="false" customFormat="false" customHeight="false" hidden="false" ht="12.1" outlineLevel="0" r="235">
      <c r="A235" s="5" t="s">
        <f>=HYPERLINK("https://leilaoonline.net/lote/detalhe/42575", "2025")</f>
      </c>
      <c r="B235" s="4" t="s">
        <f>=HYPERLINK("https://leilaoonline.net/lote/detalhe/42575", " Torno automático ROMI. Modelo Chucher")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5.800,00</t>
        </is>
      </c>
      <c r="F235" s="4" t="inlineStr">
        <is>
          <t>200.00</t>
        </is>
      </c>
    </row>
    <row collapsed="false" customFormat="false" customHeight="false" hidden="false" ht="12.1" outlineLevel="0" r="236">
      <c r="A236" s="5" t="s">
        <f>=HYPERLINK("https://leilaoonline.net/lote/detalhe/42566", "2026")</f>
      </c>
      <c r="B236" s="4" t="s">
        <f>=HYPERLINK("https://leilaoonline.net/lote/detalhe/42566", " Eletroerosão Engespark MM 60 A")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7.000,00</t>
        </is>
      </c>
      <c r="F236" s="4" t="inlineStr">
        <is>
          <t>250.00</t>
        </is>
      </c>
    </row>
    <row collapsed="false" customFormat="false" customHeight="false" hidden="false" ht="12.1" outlineLevel="0" r="237">
      <c r="A237" s="5" t="s">
        <f>=HYPERLINK("https://leilaoonline.net/lote/detalhe/42577", "2027")</f>
      </c>
      <c r="B237" s="4" t="s">
        <f>=HYPERLINK("https://leilaoonline.net/lote/detalhe/42577", "Eletroerosão Engespark MM 60 A EDM")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7.000,00</t>
        </is>
      </c>
      <c r="F23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2026-10-17T12:32:01.00Z</dcterms:created>
  <dc:creator>Tellks Tecnologia</dc:creator>
  <cp:revision>0</cp:revision>
</cp:coreProperties>
</file>