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Caminhão MB • Veículos • Empilhadeira • Geradores • Compressores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17/01/2020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=HYPERLINK("https://leilaoonline.net/lote/detalhe/40571", "001")</f>
      </c>
      <c r="B11" s="4" t="s">
        <f>=HYPERLINK("https://leilaoonline.net/lote/detalhe/40571", "EMPILHADEIRA ELÉTRICA CLARK TW25 1250kg")</f>
      </c>
      <c r="C11" s="4" t="inlineStr">
        <is>
          <t>Não vendido</t>
        </is>
      </c>
      <c r="D11" s="4" t="inlineStr">
        <is>
          <t>24</t>
        </is>
      </c>
      <c r="E11" s="5" t="inlineStr">
        <is>
          <t>5.550,00</t>
        </is>
      </c>
      <c r="F11" s="4" t="inlineStr">
        <is>
          <t>150.00</t>
        </is>
      </c>
    </row>
    <row collapsed="false" customFormat="false" customHeight="false" hidden="false" ht="12.1" outlineLevel="0" r="12">
      <c r="A12" s="5" t="s">
        <f>=HYPERLINK("https://leilaoonline.net/lote/detalhe/40572", "002")</f>
      </c>
      <c r="B12" s="4" t="s">
        <f>=HYPERLINK("https://leilaoonline.net/lote/detalhe/40572", "EMPILHADEIRA ELÉTRICA SKAM Skam 1200kg")</f>
      </c>
      <c r="C12" s="4" t="inlineStr">
        <is>
          <t>Não vendido</t>
        </is>
      </c>
      <c r="D12" s="4" t="inlineStr">
        <is>
          <t>17</t>
        </is>
      </c>
      <c r="E12" s="5" t="inlineStr">
        <is>
          <t>4.500,00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=HYPERLINK("https://leilaoonline.net/lote/detalhe/40573", "003")</f>
      </c>
      <c r="B13" s="4" t="s">
        <f>=HYPERLINK("https://leilaoonline.net/lote/detalhe/40573", "novas fotos EMPILHADEIRA TOYOTA 2500 Kg 6 metros de elevação (sem cilindro de gás)")</f>
      </c>
      <c r="C13" s="4" t="inlineStr">
        <is>
          <t>Não vendido</t>
        </is>
      </c>
      <c r="D13" s="4" t="inlineStr">
        <is>
          <t>49</t>
        </is>
      </c>
      <c r="E13" s="5" t="inlineStr">
        <is>
          <t>17.500,00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=HYPERLINK("https://leilaoonline.net/lote/detalhe/40787", "004")</f>
      </c>
      <c r="B14" s="4" t="s">
        <f>=HYPERLINK("https://leilaoonline.net/lote/detalhe/40787", " EMPILHADEIRA YALE D87P 1985 4 TON DIESEL - CÓD.73")</f>
      </c>
      <c r="C14" s="4" t="inlineStr">
        <is>
          <t>Não vendido</t>
        </is>
      </c>
      <c r="D14" s="4" t="inlineStr">
        <is>
          <t>54</t>
        </is>
      </c>
      <c r="E14" s="5" t="inlineStr">
        <is>
          <t>24.250,00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=HYPERLINK("https://leilaoonline.net/lote/detalhe/40562", "005")</f>
      </c>
      <c r="B15" s="4" t="s">
        <f>=HYPERLINK("https://leilaoonline.net/lote/detalhe/40562", " GRUPO GERADOR POLIDIESEL 53 KVA, COM MOTOR PERKINS, FUNCIONANDO ")</f>
      </c>
      <c r="C15" s="4" t="inlineStr">
        <is>
          <t>Não vendido</t>
        </is>
      </c>
      <c r="D15" s="4" t="inlineStr">
        <is>
          <t>38</t>
        </is>
      </c>
      <c r="E15" s="5" t="inlineStr">
        <is>
          <t>15.750,00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=HYPERLINK("https://leilaoonline.net/lote/detalhe/40905", "006")</f>
      </c>
      <c r="B16" s="4" t="s">
        <f>=HYPERLINK("https://leilaoonline.net/lote/detalhe/40905", "Rolo Compactador Dynapac LA 91")</f>
      </c>
      <c r="C16" s="4" t="inlineStr">
        <is>
          <t>Não vendido</t>
        </is>
      </c>
      <c r="D16" s="4" t="inlineStr">
        <is>
          <t>37</t>
        </is>
      </c>
      <c r="E16" s="5" t="inlineStr">
        <is>
          <t>7.600,00</t>
        </is>
      </c>
      <c r="F16" s="4" t="inlineStr">
        <is>
          <t>150.00</t>
        </is>
      </c>
    </row>
    <row collapsed="false" customFormat="false" customHeight="false" hidden="false" ht="12.1" outlineLevel="0" r="17">
      <c r="A17" s="5" t="s">
        <f>=HYPERLINK("https://leilaoonline.net/lote/detalhe/40906", "007")</f>
      </c>
      <c r="B17" s="4" t="s">
        <f>=HYPERLINK("https://leilaoonline.net/lote/detalhe/40906", "EMPILHADEIRA CLARK CAP 5 TON, DIESEL, FUNCIONADO, OBS: SEM PLAQUETA ")</f>
      </c>
      <c r="C17" s="4" t="inlineStr">
        <is>
          <t>Não vendido</t>
        </is>
      </c>
      <c r="D17" s="4" t="inlineStr">
        <is>
          <t>16</t>
        </is>
      </c>
      <c r="E17" s="5" t="inlineStr">
        <is>
          <t>21.500,00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=HYPERLINK("https://leilaoonline.net/lote/detalhe/40907", "008")</f>
      </c>
      <c r="B18" s="4" t="s">
        <f>=HYPERLINK("https://leilaoonline.net/lote/detalhe/40907", "GRUPO GERADOR 1000KVA")</f>
      </c>
      <c r="C18" s="4" t="inlineStr">
        <is>
          <t>Não vendido</t>
        </is>
      </c>
      <c r="D18" s="4" t="inlineStr">
        <is>
          <t>5</t>
        </is>
      </c>
      <c r="E18" s="5" t="inlineStr">
        <is>
          <t>9.000,00</t>
        </is>
      </c>
      <c r="F18" s="4" t="inlineStr">
        <is>
          <t>1000.00</t>
        </is>
      </c>
    </row>
    <row collapsed="false" customFormat="false" customHeight="false" hidden="false" ht="12.1" outlineLevel="0" r="19">
      <c r="A19" s="5" t="s">
        <f>=HYPERLINK("https://leilaoonline.net/lote/detalhe/40927", "009")</f>
      </c>
      <c r="B19" s="4" t="s">
        <f>=HYPERLINK("https://leilaoonline.net/lote/detalhe/40927", "GERADOR 250KVA - BURACO NO BLOCO")</f>
      </c>
      <c r="C19" s="4" t="inlineStr">
        <is>
          <t>Não vendido</t>
        </is>
      </c>
      <c r="D19" s="4" t="inlineStr">
        <is>
          <t>14</t>
        </is>
      </c>
      <c r="E19" s="5" t="inlineStr">
        <is>
          <t>7.500,00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=HYPERLINK("https://leilaoonline.net/lote/detalhe/40929", "010")</f>
      </c>
      <c r="B20" s="4" t="s">
        <f>=HYPERLINK("https://leilaoonline.net/lote/detalhe/40929", "GERADOR 150KVA")</f>
      </c>
      <c r="C20" s="4" t="inlineStr">
        <is>
          <t>Não vendido</t>
        </is>
      </c>
      <c r="D20" s="4" t="inlineStr">
        <is>
          <t>11</t>
        </is>
      </c>
      <c r="E20" s="5" t="inlineStr">
        <is>
          <t>6.000,00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=HYPERLINK("https://leilaoonline.net/lote/detalhe/40564", "011")</f>
      </c>
      <c r="B21" s="4" t="s">
        <f>=HYPERLINK("https://leilaoonline.net/lote/detalhe/40564", " GRUPO GERADOR STEMAC 150 KVA, GERADOR WEG 220/380/440 VOLTS, MOTOR SCANIA 112, FUNCIONANDO")</f>
      </c>
      <c r="C21" s="4" t="inlineStr">
        <is>
          <t>Não vendido</t>
        </is>
      </c>
      <c r="D21" s="4" t="inlineStr">
        <is>
          <t>41</t>
        </is>
      </c>
      <c r="E21" s="5" t="inlineStr">
        <is>
          <t>18.000,00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=HYPERLINK("https://leilaoonline.net/lote/detalhe/40565", "013")</f>
      </c>
      <c r="B22" s="4" t="s">
        <f>=HYPERLINK("https://leilaoonline.net/lote/detalhe/40565", " GRUPO GERADOR CALMPS 50 KVA, GERADOR, MOTO M.BENZ 321")</f>
      </c>
      <c r="C22" s="4" t="inlineStr">
        <is>
          <t>Vendido</t>
        </is>
      </c>
      <c r="D22" s="4" t="inlineStr">
        <is>
          <t>4</t>
        </is>
      </c>
      <c r="E22" s="5" t="inlineStr">
        <is>
          <t>4.000,00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=HYPERLINK("https://leilaoonline.net/lote/detalhe/40566", "014")</f>
      </c>
      <c r="B23" s="4" t="s">
        <f>=HYPERLINK("https://leilaoonline.net/lote/detalhe/40566", " GRUPO GERADOR STEMAC 400 KVA, MOTOR CUMMINS NTA 855, REFORMADO, 0,10 BIG CAM, 380 VOLTS")</f>
      </c>
      <c r="C23" s="4" t="inlineStr">
        <is>
          <t>Não vendido</t>
        </is>
      </c>
      <c r="D23" s="4" t="inlineStr">
        <is>
          <t>26</t>
        </is>
      </c>
      <c r="E23" s="5" t="inlineStr">
        <is>
          <t>29.750,00</t>
        </is>
      </c>
      <c r="F23" s="4" t="inlineStr">
        <is>
          <t>1000.00</t>
        </is>
      </c>
    </row>
    <row collapsed="false" customFormat="false" customHeight="false" hidden="false" ht="12.1" outlineLevel="0" r="24">
      <c r="A24" s="5" t="s">
        <f>=HYPERLINK("https://leilaoonline.net/lote/detalhe/40561", "018")</f>
      </c>
      <c r="B24" s="4" t="s">
        <f>=HYPERLINK("https://leilaoonline.net/lote/detalhe/40561", "GRUPO GERADOR STEMAC 408/450 KVA, MOTOR CUMMINS NTA 855 G3 , Nº 15")</f>
      </c>
      <c r="C24" s="4" t="inlineStr">
        <is>
          <t>Não vendido</t>
        </is>
      </c>
      <c r="D24" s="4" t="inlineStr">
        <is>
          <t>23</t>
        </is>
      </c>
      <c r="E24" s="5" t="inlineStr">
        <is>
          <t>23.500,00</t>
        </is>
      </c>
      <c r="F24" s="4" t="inlineStr">
        <is>
          <t>1000.00</t>
        </is>
      </c>
    </row>
    <row collapsed="false" customFormat="false" customHeight="false" hidden="false" ht="12.1" outlineLevel="0" r="25">
      <c r="A25" s="5" t="s">
        <f>=HYPERLINK("https://leilaoonline.net/lote/detalhe/40789", "019")</f>
      </c>
      <c r="B25" s="4" t="s">
        <f>=HYPERLINK("https://leilaoonline.net/lote/detalhe/40789", "GRUPO GERADOR NEGRINI 40 KVA MOTOR PERKIS 4236 AUTOMÁTICO, COM QUADRO")</f>
      </c>
      <c r="C25" s="4" t="inlineStr">
        <is>
          <t>Não vendido</t>
        </is>
      </c>
      <c r="D25" s="4" t="inlineStr">
        <is>
          <t>33</t>
        </is>
      </c>
      <c r="E25" s="5" t="inlineStr">
        <is>
          <t>27.000,00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=HYPERLINK("https://leilaoonline.net/lote/detalhe/40570", "020")</f>
      </c>
      <c r="B26" s="4" t="s">
        <f>=HYPERLINK("https://leilaoonline.net/lote/detalhe/40570", " COMPRESSOR PARAFUSO TOTAL PACK 20 HP USADO NO ESTADO")</f>
      </c>
      <c r="C26" s="4" t="inlineStr">
        <is>
          <t>Não vendido</t>
        </is>
      </c>
      <c r="D26" s="4" t="inlineStr">
        <is>
          <t>13</t>
        </is>
      </c>
      <c r="E26" s="5" t="inlineStr">
        <is>
          <t>2.650,00</t>
        </is>
      </c>
      <c r="F26" s="4" t="inlineStr">
        <is>
          <t>150.00</t>
        </is>
      </c>
    </row>
    <row collapsed="false" customFormat="false" customHeight="false" hidden="false" ht="12.1" outlineLevel="0" r="27">
      <c r="A27" s="5" t="s">
        <f>=HYPERLINK("https://leilaoonline.net/lote/detalhe/40569", "021")</f>
      </c>
      <c r="B27" s="4" t="s">
        <f>=HYPERLINK("https://leilaoonline.net/lote/detalhe/40569", " GRUPO GERADOR STEMAC 375KVA WEG CUMMINS USADO NO ESTADO")</f>
      </c>
      <c r="C27" s="4" t="inlineStr">
        <is>
          <t>Não vendido</t>
        </is>
      </c>
      <c r="D27" s="4" t="inlineStr">
        <is>
          <t>62</t>
        </is>
      </c>
      <c r="E27" s="5" t="inlineStr">
        <is>
          <t>17.750,00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=HYPERLINK("https://leilaoonline.net/lote/detalhe/40567", "038")</f>
      </c>
      <c r="B28" s="4" t="s">
        <f>=HYPERLINK("https://leilaoonline.net/lote/detalhe/40567", "GERADOR TRANSMILL DE AVIAÇÃO P/ PARTIDA  AUXILIAR DE  AVIÕES, POTENCIA 45 KVA , CAP 28 VCC,  16000 A PICO , 14 VCC . 8000 A ")</f>
      </c>
      <c r="C28" s="4" t="inlineStr">
        <is>
          <t>Não vendido</t>
        </is>
      </c>
      <c r="D28" s="4" t="inlineStr">
        <is>
          <t>3</t>
        </is>
      </c>
      <c r="E28" s="5" t="inlineStr">
        <is>
          <t>2.000,00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=HYPERLINK("https://leilaoonline.net/lote/detalhe/40568", "039")</f>
      </c>
      <c r="B29" s="4" t="s">
        <f>=HYPERLINK("https://leilaoonline.net/lote/detalhe/40568", "GRUPO GERADOR CATERPILLAR 500KVA")</f>
      </c>
      <c r="C29" s="4" t="inlineStr">
        <is>
          <t>Não vendido</t>
        </is>
      </c>
      <c r="D29" s="4" t="inlineStr">
        <is>
          <t>12</t>
        </is>
      </c>
      <c r="E29" s="5" t="inlineStr">
        <is>
          <t>10.000,00</t>
        </is>
      </c>
      <c r="F29" s="4" t="inlineStr">
        <is>
          <t>150.00</t>
        </is>
      </c>
    </row>
    <row collapsed="false" customFormat="false" customHeight="false" hidden="false" ht="12.1" outlineLevel="0" r="30">
      <c r="A30" s="5" t="s">
        <f>=HYPERLINK("https://leilaoonline.net/lote/detalhe/40559", "040")</f>
      </c>
      <c r="B30" s="4" t="s">
        <f>=HYPERLINK("https://leilaoonline.net/lote/detalhe/40559", "clik veja o video PÁ CARREGADEIRA LIUGONG 835 CLG, ANO 2010, MOTOR CUMMINS ")</f>
      </c>
      <c r="C30" s="4" t="inlineStr">
        <is>
          <t>Não vendido</t>
        </is>
      </c>
      <c r="D30" s="4" t="inlineStr">
        <is>
          <t>25</t>
        </is>
      </c>
      <c r="E30" s="5" t="inlineStr">
        <is>
          <t>60.000,00</t>
        </is>
      </c>
      <c r="F30" s="4" t="inlineStr">
        <is>
          <t>1000.00</t>
        </is>
      </c>
    </row>
    <row collapsed="false" customFormat="false" customHeight="false" hidden="false" ht="12.1" outlineLevel="0" r="31">
      <c r="A31" s="5" t="s">
        <f>=HYPERLINK("https://leilaoonline.net/lote/detalhe/40751", "100")</f>
      </c>
      <c r="B31" s="4" t="s">
        <f>=HYPERLINK("https://leilaoonline.net/lote/detalhe/40751", "HONDA CITY LX CVT, 2017/2017, CINZA; ALCO./GAS - Aprox. 45.000km")</f>
      </c>
      <c r="C31" s="4" t="inlineStr">
        <is>
          <t>Não vendido</t>
        </is>
      </c>
      <c r="D31" s="4" t="inlineStr">
        <is>
          <t>37</t>
        </is>
      </c>
      <c r="E31" s="5" t="inlineStr">
        <is>
          <t>39.800,00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=HYPERLINK("https://leilaoonline.net/lote/detalhe/40552", "245")</f>
      </c>
      <c r="B32" s="4" t="s">
        <f>=HYPERLINK("https://leilaoonline.net/lote/detalhe/40552", " FIAT PALIO WEEKEND ATTRATIVE ANO 2016 MOD 2017, COR PRATA, FLEX, PLACA FINAL 158 - FUNCIONANDO")</f>
      </c>
      <c r="C32" s="4" t="inlineStr">
        <is>
          <t>Não vendido</t>
        </is>
      </c>
      <c r="D32" s="4" t="inlineStr">
        <is>
          <t>38</t>
        </is>
      </c>
      <c r="E32" s="5" t="inlineStr">
        <is>
          <t>16.550,00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=HYPERLINK("https://leilaoonline.net/lote/detalhe/40550", "273")</f>
      </c>
      <c r="B33" s="4" t="s">
        <f>=HYPERLINK("https://leilaoonline.net/lote/detalhe/40550", " FIAT PALIO WEEKEND ATTRATIVE ANO 2016 MOD 2017, COR PRATA, FLEX, PLACA FINAL 358 - FUNCIONANDO")</f>
      </c>
      <c r="C33" s="4" t="inlineStr">
        <is>
          <t>Vendido</t>
        </is>
      </c>
      <c r="D33" s="4" t="inlineStr">
        <is>
          <t>31</t>
        </is>
      </c>
      <c r="E33" s="5" t="inlineStr">
        <is>
          <t>19.300,00</t>
        </is>
      </c>
      <c r="F33" s="4" t="inlineStr">
        <is>
          <t>150.00</t>
        </is>
      </c>
    </row>
    <row collapsed="false" customFormat="false" customHeight="false" hidden="false" ht="12.1" outlineLevel="0" r="34">
      <c r="A34" s="5" t="s">
        <f>=HYPERLINK("https://leilaoonline.net/lote/detalhe/40551", "279")</f>
      </c>
      <c r="B34" s="4" t="s">
        <f>=HYPERLINK("https://leilaoonline.net/lote/detalhe/40551", " FIAT PALIO WEEKEND ATTRATIVE ANO 2016 MOD 2017, COR PRATA, FLEX, PLACA FINAL 978 - FUNCIONANDO")</f>
      </c>
      <c r="C34" s="4" t="inlineStr">
        <is>
          <t>Não vendido</t>
        </is>
      </c>
      <c r="D34" s="4" t="inlineStr">
        <is>
          <t>28</t>
        </is>
      </c>
      <c r="E34" s="5" t="inlineStr">
        <is>
          <t>19.000,00</t>
        </is>
      </c>
      <c r="F34" s="4" t="inlineStr">
        <is>
          <t>150.00</t>
        </is>
      </c>
    </row>
    <row collapsed="false" customFormat="false" customHeight="false" hidden="false" ht="12.1" outlineLevel="0" r="35">
      <c r="A35" s="5" t="s">
        <f>=HYPERLINK("https://leilaoonline.net/lote/detalhe/40555", "297")</f>
      </c>
      <c r="B35" s="4" t="s">
        <f>=HYPERLINK("https://leilaoonline.net/lote/detalhe/40555", " FIAT PALIO WEEKEND ATTRATIVE ANO 2016 MOD 2017, COR PRATA, FLEX, PLACA FINAL 448 - FUNCIONANDO")</f>
      </c>
      <c r="C35" s="4" t="inlineStr">
        <is>
          <t>Não vendido</t>
        </is>
      </c>
      <c r="D35" s="4" t="inlineStr">
        <is>
          <t>30</t>
        </is>
      </c>
      <c r="E35" s="5" t="inlineStr">
        <is>
          <t>19.000,00</t>
        </is>
      </c>
      <c r="F35" s="4" t="inlineStr">
        <is>
          <t>150.00</t>
        </is>
      </c>
    </row>
    <row collapsed="false" customFormat="false" customHeight="false" hidden="false" ht="12.1" outlineLevel="0" r="36">
      <c r="A36" s="5" t="s">
        <f>=HYPERLINK("https://leilaoonline.net/lote/detalhe/40554", "303")</f>
      </c>
      <c r="B36" s="4" t="s">
        <f>=HYPERLINK("https://leilaoonline.net/lote/detalhe/40554", " FIAT PALIO WEEKEND ATTRATIVE ANO 2016 MOD 2017, COR PRATA, FLEX, PLACA FINAL 298 - FUNCIONANDO")</f>
      </c>
      <c r="C36" s="4" t="inlineStr">
        <is>
          <t>Não vendido</t>
        </is>
      </c>
      <c r="D36" s="4" t="inlineStr">
        <is>
          <t>23</t>
        </is>
      </c>
      <c r="E36" s="5" t="inlineStr">
        <is>
          <t>19.000,00</t>
        </is>
      </c>
      <c r="F36" s="4" t="inlineStr">
        <is>
          <t>150.00</t>
        </is>
      </c>
    </row>
    <row collapsed="false" customFormat="false" customHeight="false" hidden="false" ht="12.1" outlineLevel="0" r="37">
      <c r="A37" s="5" t="s">
        <f>=HYPERLINK("https://leilaoonline.net/lote/detalhe/40556", "311")</f>
      </c>
      <c r="B37" s="4" t="s">
        <f>=HYPERLINK("https://leilaoonline.net/lote/detalhe/40556", " FIAT PALIO WEEKEND ATTRATIVE ANO 2016 MOD 2017, COR PRATA, FLEX, PLACA FINAL 228 - FUNCIONANDO")</f>
      </c>
      <c r="C37" s="4" t="inlineStr">
        <is>
          <t>Vendido</t>
        </is>
      </c>
      <c r="D37" s="4" t="inlineStr">
        <is>
          <t>35</t>
        </is>
      </c>
      <c r="E37" s="5" t="inlineStr">
        <is>
          <t>19.250,00</t>
        </is>
      </c>
      <c r="F37" s="4" t="inlineStr">
        <is>
          <t>150.00</t>
        </is>
      </c>
    </row>
    <row collapsed="false" customFormat="false" customHeight="false" hidden="false" ht="12.1" outlineLevel="0" r="38">
      <c r="A38" s="5" t="s">
        <f>=HYPERLINK("https://leilaoonline.net/lote/detalhe/40553", "320")</f>
      </c>
      <c r="B38" s="4" t="s">
        <f>=HYPERLINK("https://leilaoonline.net/lote/detalhe/40553", " FIAT PALIO WEEKEND ATTRATIVE ANO 2016 MOD 2017, COR PRATA, FLEX, PLACA FINAL 268 - FUNCIONANDO")</f>
      </c>
      <c r="C38" s="4" t="inlineStr">
        <is>
          <t>Vendido</t>
        </is>
      </c>
      <c r="D38" s="4" t="inlineStr">
        <is>
          <t>19</t>
        </is>
      </c>
      <c r="E38" s="5" t="inlineStr">
        <is>
          <t>19.000,00</t>
        </is>
      </c>
      <c r="F38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2026-09-11T15:40:48.00Z</dcterms:created>
  <dc:creator>Tellks Tecnologia</dc:creator>
  <cp:revision>0</cp:revision>
</cp:coreProperties>
</file>