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GUINDASTES, COLHEITADEIRA, CORCEL ANTIGO, CAMINHÕES, IMPL E MÁQ. PESADAS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15/01/2020 09:00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=HYPERLINK("https://leilaoonline.net/lote/detalhe/40155", "001")</f>
      </c>
      <c r="B11" s="4" t="s">
        <f>=HYPERLINK("https://leilaoonline.net/lote/detalhe/40155", "VASSOURA MINI CARREGADEIRA")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4.500,00</t>
        </is>
      </c>
      <c r="F11" s="4" t="inlineStr">
        <is>
          <t>200.00</t>
        </is>
      </c>
    </row>
    <row collapsed="false" customFormat="false" customHeight="false" hidden="false" ht="12.1" outlineLevel="0" r="12">
      <c r="A12" s="5" t="s">
        <f>=HYPERLINK("https://leilaoonline.net/lote/detalhe/40158", "002")</f>
      </c>
      <c r="B12" s="4" t="s">
        <f>=HYPERLINK("https://leilaoonline.net/lote/detalhe/40158", "GUINDASTE MADAL MD25. Ano 90  E  CAMINHÃO SCANIA VAPS 111S Ano 80. 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95.000,00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=HYPERLINK("https://leilaoonline.net/lote/detalhe/40163", "004")</f>
      </c>
      <c r="B13" s="4" t="s">
        <f>=HYPERLINK("https://leilaoonline.net/lote/detalhe/40163", " Ford Cargo 4030. Prancha 9 m. Ano 1998. Pneus sucata")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104.000,00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=HYPERLINK("https://leilaoonline.net/lote/detalhe/40164", "005")</f>
      </c>
      <c r="B14" s="4" t="s">
        <f>=HYPERLINK("https://leilaoonline.net/lote/detalhe/40164", " Tanque de fibra. 16.000 L")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1.100,00</t>
        </is>
      </c>
      <c r="F14" s="4" t="inlineStr">
        <is>
          <t>100.00</t>
        </is>
      </c>
    </row>
    <row collapsed="false" customFormat="false" customHeight="false" hidden="false" ht="12.1" outlineLevel="0" r="15">
      <c r="A15" s="5" t="s">
        <f>=HYPERLINK("https://leilaoonline.net/lote/detalhe/40167", "006")</f>
      </c>
      <c r="B15" s="4" t="s">
        <f>=HYPERLINK("https://leilaoonline.net/lote/detalhe/40167", " Outdoor 6x4. Com torre/ Pé direito")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6.000,00</t>
        </is>
      </c>
      <c r="F15" s="4" t="inlineStr">
        <is>
          <t>200.00</t>
        </is>
      </c>
    </row>
    <row collapsed="false" customFormat="false" customHeight="false" hidden="false" ht="12.1" outlineLevel="0" r="16">
      <c r="A16" s="5" t="s">
        <f>=HYPERLINK("https://leilaoonline.net/lote/detalhe/40169", "007")</f>
      </c>
      <c r="B16" s="4" t="s">
        <f>=HYPERLINK("https://leilaoonline.net/lote/detalhe/40169", " Tow gow (central de concreto)")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69.000,00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=HYPERLINK("https://leilaoonline.net/lote/detalhe/40165", "008")</f>
      </c>
      <c r="B17" s="4" t="s">
        <f>=HYPERLINK("https://leilaoonline.net/lote/detalhe/40165", " Compressor parafuso kaeser M38. Diesel. 3 cilindros. Ano Fab 2001")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15.500,00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=HYPERLINK("https://leilaoonline.net/lote/detalhe/40166", "009")</f>
      </c>
      <c r="B18" s="4" t="s">
        <f>=HYPERLINK("https://leilaoonline.net/lote/detalhe/40166", " Caçamba para caminhão truck")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5.900,00</t>
        </is>
      </c>
      <c r="F18" s="4" t="inlineStr">
        <is>
          <t>200.00</t>
        </is>
      </c>
    </row>
    <row collapsed="false" customFormat="false" customHeight="false" hidden="false" ht="12.1" outlineLevel="0" r="19">
      <c r="A19" s="5" t="s">
        <f>=HYPERLINK("https://leilaoonline.net/lote/detalhe/40168", "010")</f>
      </c>
      <c r="B19" s="4" t="s">
        <f>=HYPERLINK("https://leilaoonline.net/lote/detalhe/40168", " Escavadeira Doosan. Ano 2008 [ Vídeo ] 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128.000,00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=HYPERLINK("https://leilaoonline.net/lote/detalhe/40170", "011")</f>
      </c>
      <c r="B20" s="4" t="s">
        <f>=HYPERLINK("https://leilaoonline.net/lote/detalhe/40170", "GUINDASTE TADANO. 60 Toneladas. Ano 2008")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350.000,00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=HYPERLINK("https://leilaoonline.net/lote/detalhe/40171", "012")</f>
      </c>
      <c r="B21" s="4" t="s">
        <f>=HYPERLINK("https://leilaoonline.net/lote/detalhe/40171", "[ RETIRADO ] GM SILVERADO. Ano 1998/ 99. Motor desmontado. Diesel. 6 cc. MWM")</f>
      </c>
      <c r="C21" s="4" t="inlineStr">
        <is>
          <t>Lote retirado</t>
        </is>
      </c>
      <c r="D21" s="4" t="inlineStr">
        <is>
          <t>0</t>
        </is>
      </c>
      <c r="E21" s="5" t="inlineStr">
        <is>
          <t>19.000,00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=HYPERLINK("https://leilaoonline.net/lote/detalhe/40184", "013")</f>
      </c>
      <c r="B22" s="4" t="s">
        <f>=HYPERLINK("https://leilaoonline.net/lote/detalhe/40184", "Guindaste Grove TMS 760. 60 Toneladas. Ano 1973. Sem motor. Sem câmbio. Sem jib. Sem Pneus.")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35.000,00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=HYPERLINK("https://leilaoonline.net/lote/detalhe/40185", "014")</f>
      </c>
      <c r="B23" s="4" t="s">
        <f>=HYPERLINK("https://leilaoonline.net/lote/detalhe/40185", "Guindaste P&amp;H. 15 Toneladas. Ano 1982")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57.500,00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=HYPERLINK("https://leilaoonline.net/lote/detalhe/40186", "015")</f>
      </c>
      <c r="B24" s="4" t="s">
        <f>=HYPERLINK("https://leilaoonline.net/lote/detalhe/40186", "Guindaste (só equipamento). Marca Irga. Capacidade 25 toneladas. Ano 1998. Com jibe  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23.000,00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=HYPERLINK("https://leilaoonline.net/lote/detalhe/40192", "016")</f>
      </c>
      <c r="B25" s="4" t="s">
        <f>=HYPERLINK("https://leilaoonline.net/lote/detalhe/40192", "Guindaste Hyster modelo K-110. Capacidade 5-tonelada (canarinho). Braço inclinável, movido a GLP")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27.500,00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=HYPERLINK("https://leilaoonline.net/lote/detalhe/40207", "017")</f>
      </c>
      <c r="B26" s="4" t="s">
        <f>=HYPERLINK("https://leilaoonline.net/lote/detalhe/40207", "Escavadeira Komatsu PC-200/97 . Ano 1997 - motor desmontado.")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64.000,00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=HYPERLINK("https://leilaoonline.net/lote/detalhe/40208", "018")</f>
      </c>
      <c r="B27" s="4" t="s">
        <f>=HYPERLINK("https://leilaoonline.net/lote/detalhe/40208", "Rolo compactador. Mod. SP 3000.  Ano 1980")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25.000,00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=HYPERLINK("https://leilaoonline.net/lote/detalhe/40156", "101")</f>
      </c>
      <c r="B28" s="4" t="s">
        <f>=HYPERLINK("https://leilaoonline.net/lote/detalhe/40156", "Mini Rolo Compactador")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14.000,00</t>
        </is>
      </c>
      <c r="F28" s="4" t="inlineStr">
        <is>
          <t>250.00</t>
        </is>
      </c>
    </row>
    <row collapsed="false" customFormat="false" customHeight="false" hidden="false" ht="12.1" outlineLevel="0" r="29">
      <c r="A29" s="5" t="s">
        <f>=HYPERLINK("https://leilaoonline.net/lote/detalhe/40174", "102")</f>
      </c>
      <c r="B29" s="4" t="s">
        <f>=HYPERLINK("https://leilaoonline.net/lote/detalhe/40174", "PLATAFORMA DE CORTE")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2.500,00</t>
        </is>
      </c>
      <c r="F29" s="4" t="inlineStr">
        <is>
          <t>200.00</t>
        </is>
      </c>
    </row>
    <row collapsed="false" customFormat="false" customHeight="false" hidden="false" ht="12.1" outlineLevel="0" r="30">
      <c r="A30" s="5" t="s">
        <f>=HYPERLINK("https://leilaoonline.net/lote/detalhe/40173", "103")</f>
      </c>
      <c r="B30" s="4" t="s">
        <f>=HYPERLINK("https://leilaoonline.net/lote/detalhe/40173", " 4 ENSILADEIRAS")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4.000,00</t>
        </is>
      </c>
      <c r="F30" s="4" t="inlineStr">
        <is>
          <t>200.00</t>
        </is>
      </c>
    </row>
    <row collapsed="false" customFormat="false" customHeight="false" hidden="false" ht="12.1" outlineLevel="0" r="31">
      <c r="A31" s="5" t="s">
        <f>=HYPERLINK("https://leilaoonline.net/lote/detalhe/40182", "104")</f>
      </c>
      <c r="B31" s="4" t="s">
        <f>=HYPERLINK("https://leilaoonline.net/lote/detalhe/40182", " Duas válvulas rotativas para grãos")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1.000,00</t>
        </is>
      </c>
      <c r="F31" s="4" t="inlineStr">
        <is>
          <t>100.00</t>
        </is>
      </c>
    </row>
    <row collapsed="false" customFormat="false" customHeight="false" hidden="false" ht="12.1" outlineLevel="0" r="32">
      <c r="A32" s="5" t="s">
        <f>=HYPERLINK("https://leilaoonline.net/lote/detalhe/40180", "105")</f>
      </c>
      <c r="B32" s="4" t="s">
        <f>=HYPERLINK("https://leilaoonline.net/lote/detalhe/40180", " Duas válvulas rotativas para grãos")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1.000,00</t>
        </is>
      </c>
      <c r="F32" s="4" t="inlineStr">
        <is>
          <t>100.00</t>
        </is>
      </c>
    </row>
    <row collapsed="false" customFormat="false" customHeight="false" hidden="false" ht="12.1" outlineLevel="0" r="33">
      <c r="A33" s="5" t="s">
        <f>=HYPERLINK("https://leilaoonline.net/lote/detalhe/40177", "106")</f>
      </c>
      <c r="B33" s="4" t="s">
        <f>=HYPERLINK("https://leilaoonline.net/lote/detalhe/40177", " Duas válvulas rotativas para grãos")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1.000,00</t>
        </is>
      </c>
      <c r="F33" s="4" t="inlineStr">
        <is>
          <t>100.00</t>
        </is>
      </c>
    </row>
    <row collapsed="false" customFormat="false" customHeight="false" hidden="false" ht="12.1" outlineLevel="0" r="34">
      <c r="A34" s="5" t="s">
        <f>=HYPERLINK("https://leilaoonline.net/lote/detalhe/40176", "107")</f>
      </c>
      <c r="B34" s="4" t="s">
        <f>=HYPERLINK("https://leilaoonline.net/lote/detalhe/40176", " Duas válvulas rotativas para grãos")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1.000,00</t>
        </is>
      </c>
      <c r="F34" s="4" t="inlineStr">
        <is>
          <t>100.00</t>
        </is>
      </c>
    </row>
    <row collapsed="false" customFormat="false" customHeight="false" hidden="false" ht="12.1" outlineLevel="0" r="35">
      <c r="A35" s="5" t="s">
        <f>=HYPERLINK("https://leilaoonline.net/lote/detalhe/40178", "108")</f>
      </c>
      <c r="B35" s="4" t="s">
        <f>=HYPERLINK("https://leilaoonline.net/lote/detalhe/40178", " Cabine Agralle")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3.300,00</t>
        </is>
      </c>
      <c r="F35" s="4" t="inlineStr">
        <is>
          <t>100.00</t>
        </is>
      </c>
    </row>
    <row collapsed="false" customFormat="false" customHeight="false" hidden="false" ht="12.1" outlineLevel="0" r="36">
      <c r="A36" s="5" t="s">
        <f>=HYPERLINK("https://leilaoonline.net/lote/detalhe/40179", "109")</f>
      </c>
      <c r="B36" s="4" t="s">
        <f>=HYPERLINK("https://leilaoonline.net/lote/detalhe/40179", " Niveladora 14 discos")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3.500,00</t>
        </is>
      </c>
      <c r="F36" s="4" t="inlineStr">
        <is>
          <t>100.00</t>
        </is>
      </c>
    </row>
    <row collapsed="false" customFormat="false" customHeight="false" hidden="false" ht="12.1" outlineLevel="0" r="37">
      <c r="A37" s="5" t="s">
        <f>=HYPERLINK("https://leilaoonline.net/lote/detalhe/40175", "110")</f>
      </c>
      <c r="B37" s="4" t="s">
        <f>=HYPERLINK("https://leilaoonline.net/lote/detalhe/40175", " Tanque para líquidos")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7.200,00</t>
        </is>
      </c>
      <c r="F37" s="4" t="inlineStr">
        <is>
          <t>200.00</t>
        </is>
      </c>
    </row>
    <row collapsed="false" customFormat="false" customHeight="false" hidden="false" ht="12.1" outlineLevel="0" r="38">
      <c r="A38" s="5" t="s">
        <f>=HYPERLINK("https://leilaoonline.net/lote/detalhe/40181", "111")</f>
      </c>
      <c r="B38" s="4" t="s">
        <f>=HYPERLINK("https://leilaoonline.net/lote/detalhe/40181", " Plataforma hidráulica")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4.200,00</t>
        </is>
      </c>
      <c r="F38" s="4" t="inlineStr">
        <is>
          <t>200.00</t>
        </is>
      </c>
    </row>
    <row collapsed="false" customFormat="false" customHeight="false" hidden="false" ht="12.1" outlineLevel="0" r="39">
      <c r="A39" s="5" t="s">
        <f>=HYPERLINK("https://leilaoonline.net/lote/detalhe/40191", "112")</f>
      </c>
      <c r="B39" s="4" t="s">
        <f>=HYPERLINK("https://leilaoonline.net/lote/detalhe/40191", "Empilhadeira a gás Yale G87p. Ano 85. Funcionando [ confira os vídeos ]")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19.000,00</t>
        </is>
      </c>
      <c r="F39" s="4" t="inlineStr">
        <is>
          <t>250.00</t>
        </is>
      </c>
    </row>
    <row collapsed="false" customFormat="false" customHeight="false" hidden="false" ht="12.1" outlineLevel="0" r="40">
      <c r="A40" s="5" t="s">
        <f>=HYPERLINK("https://leilaoonline.net/lote/detalhe/40196", "113")</f>
      </c>
      <c r="B40" s="4" t="s">
        <f>=HYPERLINK("https://leilaoonline.net/lote/detalhe/40196", "3 peças de Implementos Agrícolas")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1.900,00</t>
        </is>
      </c>
      <c r="F40" s="4" t="inlineStr">
        <is>
          <t>150.00</t>
        </is>
      </c>
    </row>
    <row collapsed="false" customFormat="false" customHeight="false" hidden="false" ht="12.1" outlineLevel="0" r="41">
      <c r="A41" s="5" t="s">
        <f>=HYPERLINK("https://leilaoonline.net/lote/detalhe/40153", "204")</f>
      </c>
      <c r="B41" s="4" t="s">
        <f>=HYPERLINK("https://leilaoonline.net/lote/detalhe/40153", " PLATAFORMA COLHEDORA DE MILHO 5/70 . Marca:  MASSEY FERGUSON . Modelo:  MOD. 5/70 . Ano:  1996")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950,00</t>
        </is>
      </c>
      <c r="F41" s="4" t="inlineStr">
        <is>
          <t>50.00</t>
        </is>
      </c>
    </row>
    <row collapsed="false" customFormat="false" customHeight="false" hidden="false" ht="12.1" outlineLevel="0" r="42">
      <c r="A42" s="5" t="s">
        <f>=HYPERLINK("https://leilaoonline.net/lote/detalhe/40172", "205")</f>
      </c>
      <c r="B42" s="4" t="s">
        <f>=HYPERLINK("https://leilaoonline.net/lote/detalhe/40172", "PLANTADEIRA TATU ANO 2013 MODELO PST 4 COM 10 LINHAS DE 45 CM (REFORMADA)")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59.000,00</t>
        </is>
      </c>
      <c r="F42" s="4" t="inlineStr">
        <is>
          <t>500.00</t>
        </is>
      </c>
    </row>
    <row collapsed="false" customFormat="false" customHeight="false" hidden="false" ht="12.1" outlineLevel="0" r="43">
      <c r="A43" s="5" t="s">
        <f>=HYPERLINK("https://leilaoonline.net/lote/detalhe/40161", "206")</f>
      </c>
      <c r="B43" s="4" t="s">
        <f>=HYPERLINK("https://leilaoonline.net/lote/detalhe/40161", "Plantadeira. Plantio direto. Marca Kuhn Mod. PG Extra 1300. Ano 2015. Série OH 143")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43.500,00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=HYPERLINK("https://leilaoonline.net/lote/detalhe/40162", "207")</f>
      </c>
      <c r="B44" s="4" t="s">
        <f>=HYPERLINK("https://leilaoonline.net/lote/detalhe/40162", "Plantadeira. Plantio direto. Marca Kuhn Mod. PG Extra 1300. Ano 2015. Série OH 144")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43.500,00</t>
        </is>
      </c>
      <c r="F44" s="4" t="inlineStr">
        <is>
          <t>500.00</t>
        </is>
      </c>
    </row>
    <row collapsed="false" customFormat="false" customHeight="false" hidden="false" ht="12.1" outlineLevel="0" r="45">
      <c r="A45" s="5" t="s">
        <f>=HYPERLINK("https://leilaoonline.net/lote/detalhe/40183", "208")</f>
      </c>
      <c r="B45" s="4" t="s">
        <f>=HYPERLINK("https://leilaoonline.net/lote/detalhe/40183", "Plantadeira SPA Megaflex 4500 Baldan. Ano 2011")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39.000,00</t>
        </is>
      </c>
      <c r="F45" s="4" t="inlineStr">
        <is>
          <t>500.00</t>
        </is>
      </c>
    </row>
    <row collapsed="false" customFormat="false" customHeight="false" hidden="false" ht="12.1" outlineLevel="0" r="46">
      <c r="A46" s="5" t="s">
        <f>=HYPERLINK("https://leilaoonline.net/lote/detalhe/40193", "209")</f>
      </c>
      <c r="B46" s="4" t="s">
        <f>=HYPERLINK("https://leilaoonline.net/lote/detalhe/40193", "Grade Aradora 40/28 - Discos e Mancais novos")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26.000,00</t>
        </is>
      </c>
      <c r="F46" s="4" t="inlineStr">
        <is>
          <t>500.00</t>
        </is>
      </c>
    </row>
    <row collapsed="false" customFormat="false" customHeight="false" hidden="false" ht="12.1" outlineLevel="0" r="47">
      <c r="A47" s="5" t="s">
        <f>=HYPERLINK("https://leilaoonline.net/lote/detalhe/40188", "401")</f>
      </c>
      <c r="B47" s="4" t="s">
        <f>=HYPERLINK("https://leilaoonline.net/lote/detalhe/40188", " Roçadeira")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1.800,00</t>
        </is>
      </c>
      <c r="F47" s="4" t="inlineStr">
        <is>
          <t>100.00</t>
        </is>
      </c>
    </row>
    <row collapsed="false" customFormat="false" customHeight="false" hidden="false" ht="12.1" outlineLevel="0" r="48">
      <c r="A48" s="5" t="s">
        <f>=HYPERLINK("https://leilaoonline.net/lote/detalhe/40190", "403")</f>
      </c>
      <c r="B48" s="4" t="s">
        <f>=HYPERLINK("https://leilaoonline.net/lote/detalhe/40190", "COMBOIO PARA CAMINHÃO TOCO")</f>
      </c>
      <c r="C48" s="4" t="inlineStr">
        <is>
          <t>Vendido</t>
        </is>
      </c>
      <c r="D48" s="4" t="inlineStr">
        <is>
          <t>1</t>
        </is>
      </c>
      <c r="E48" s="5" t="inlineStr">
        <is>
          <t>3.500,00</t>
        </is>
      </c>
      <c r="F48" s="4" t="inlineStr">
        <is>
          <t>100.00</t>
        </is>
      </c>
    </row>
    <row collapsed="false" customFormat="false" customHeight="false" hidden="false" ht="12.1" outlineLevel="0" r="49">
      <c r="A49" s="5" t="s">
        <f>=HYPERLINK("https://leilaoonline.net/lote/detalhe/40189", "404")</f>
      </c>
      <c r="B49" s="4" t="s">
        <f>=HYPERLINK("https://leilaoonline.net/lote/detalhe/40189", " Jogo de peso de trator valtra")</f>
      </c>
      <c r="C49" s="4" t="inlineStr">
        <is>
          <t>Vendido</t>
        </is>
      </c>
      <c r="D49" s="4" t="inlineStr">
        <is>
          <t>1</t>
        </is>
      </c>
      <c r="E49" s="5" t="inlineStr">
        <is>
          <t>150,00</t>
        </is>
      </c>
      <c r="F49" s="4" t="inlineStr">
        <is>
          <t>50.00</t>
        </is>
      </c>
    </row>
    <row collapsed="false" customFormat="false" customHeight="false" hidden="false" ht="12.1" outlineLevel="0" r="50">
      <c r="A50" s="5" t="s">
        <f>=HYPERLINK("https://leilaoonline.net/lote/detalhe/40187", "405")</f>
      </c>
      <c r="B50" s="4" t="s">
        <f>=HYPERLINK("https://leilaoonline.net/lote/detalhe/40187", " Reboque Noma mod. RB1E2E. Ano 2006/2006")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8.500,00</t>
        </is>
      </c>
      <c r="F50" s="4" t="inlineStr">
        <is>
          <t>200.00</t>
        </is>
      </c>
    </row>
    <row collapsed="false" customFormat="false" customHeight="false" hidden="false" ht="12.1" outlineLevel="0" r="51">
      <c r="A51" s="5" t="s">
        <f>=HYPERLINK("https://leilaoonline.net/lote/detalhe/40357", "406")</f>
      </c>
      <c r="B51" s="4" t="s">
        <f>=HYPERLINK("https://leilaoonline.net/lote/detalhe/40357", "CAMINHONETE GM D10. Ano 1984.")</f>
      </c>
      <c r="C51" s="4" t="inlineStr">
        <is>
          <t>Não vendido</t>
        </is>
      </c>
      <c r="D51" s="4" t="inlineStr">
        <is>
          <t>1</t>
        </is>
      </c>
      <c r="E51" s="5" t="inlineStr">
        <is>
          <t>20.000,00</t>
        </is>
      </c>
      <c r="F51" s="4" t="inlineStr">
        <is>
          <t>250.00</t>
        </is>
      </c>
    </row>
    <row collapsed="false" customFormat="false" customHeight="false" hidden="false" ht="12.1" outlineLevel="0" r="52">
      <c r="A52" s="5" t="s">
        <f>=HYPERLINK("https://leilaoonline.net/lote/detalhe/40407", "407")</f>
      </c>
      <c r="B52" s="4" t="s">
        <f>=HYPERLINK("https://leilaoonline.net/lote/detalhe/40407", "Carroceria transbordando Sermag mod12500 . Ano 2008")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6.900,00</t>
        </is>
      </c>
      <c r="F52" s="4" t="inlineStr">
        <is>
          <t>200.00</t>
        </is>
      </c>
    </row>
    <row collapsed="false" customFormat="false" customHeight="false" hidden="false" ht="12.1" outlineLevel="0" r="53">
      <c r="A53" s="5" t="s">
        <f>=HYPERLINK("https://leilaoonline.net/lote/detalhe/40408", "408")</f>
      </c>
      <c r="B53" s="4" t="s">
        <f>=HYPERLINK("https://leilaoonline.net/lote/detalhe/40408", "L 200 4x4. Ano 2001/2002. Ar condicionado, direção hidráulica, Diesel")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19.000,00</t>
        </is>
      </c>
      <c r="F53" s="4" t="inlineStr">
        <is>
          <t>250.00</t>
        </is>
      </c>
    </row>
    <row collapsed="false" customFormat="false" customHeight="false" hidden="false" ht="12.1" outlineLevel="0" r="54">
      <c r="A54" s="5" t="s">
        <f>=HYPERLINK("https://leilaoonline.net/lote/detalhe/40409", "409")</f>
      </c>
      <c r="B54" s="4" t="s">
        <f>=HYPERLINK("https://leilaoonline.net/lote/detalhe/40409", "Trator Massey Ferguson mod. MF 290. Ano 86")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27.250,00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=HYPERLINK("https://leilaoonline.net/lote/detalhe/40157", "501")</f>
      </c>
      <c r="B55" s="4" t="s">
        <f>=HYPERLINK("https://leilaoonline.net/lote/detalhe/40157", "COLHEITADEIRA VALTRA BC 7500. Ano 2010. Com plataforma de corte de 25 pés")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200.000,00</t>
        </is>
      </c>
      <c r="F55" s="4" t="inlineStr">
        <is>
          <t>500.00</t>
        </is>
      </c>
    </row>
    <row collapsed="false" customFormat="false" customHeight="false" hidden="false" ht="12.1" outlineLevel="0" r="56">
      <c r="A56" s="5" t="s">
        <f>=HYPERLINK("https://leilaoonline.net/lote/detalhe/40194", "601")</f>
      </c>
      <c r="B56" s="4" t="s">
        <f>=HYPERLINK("https://leilaoonline.net/lote/detalhe/40194", "MOTO HONDA CRF 230. ANO 2009. COM ACESSÓRIOS. BOM ESTADO.")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8.000,00</t>
        </is>
      </c>
      <c r="F56" s="4" t="inlineStr">
        <is>
          <t>250.00</t>
        </is>
      </c>
    </row>
    <row collapsed="false" customFormat="false" customHeight="false" hidden="false" ht="12.1" outlineLevel="0" r="57">
      <c r="A57" s="5" t="s">
        <f>=HYPERLINK("https://leilaoonline.net/lote/detalhe/40195", "602")</f>
      </c>
      <c r="B57" s="4" t="s">
        <f>=HYPERLINK("https://leilaoonline.net/lote/detalhe/40195", "VEICULO GAIOLA  MARCA BY COLELLA. MOTOR AP 2.0. BOM ESTADO.")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8.500,00</t>
        </is>
      </c>
      <c r="F57" s="4" t="inlineStr">
        <is>
          <t>250.00</t>
        </is>
      </c>
    </row>
    <row collapsed="false" customFormat="false" customHeight="false" hidden="false" ht="12.1" outlineLevel="0" r="58">
      <c r="A58" s="5" t="s">
        <f>=HYPERLINK("https://leilaoonline.net/lote/detalhe/40197", "701")</f>
      </c>
      <c r="B58" s="4" t="s">
        <f>=HYPERLINK("https://leilaoonline.net/lote/detalhe/40197", "FORD CORCEL ANO 1973 LUXO. Gasolina. Cor: Azul- Motor: 1.4; Potência 72 CV; Documentação em ordem. [ confira o vídeo ] 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15.800,00</t>
        </is>
      </c>
      <c r="F58" s="4" t="inlineStr">
        <is>
          <t>200.00</t>
        </is>
      </c>
    </row>
    <row collapsed="false" customFormat="false" customHeight="false" hidden="false" ht="12.1" outlineLevel="0" r="59">
      <c r="A59" s="5" t="s">
        <f>=HYPERLINK("https://leilaoonline.net/lote/detalhe/40198", "801")</f>
      </c>
      <c r="B59" s="4" t="s">
        <f>=HYPERLINK("https://leilaoonline.net/lote/detalhe/40198", "GRANDE QUANTIDADE DE PEÇAS ORIGINAIS VEÍCULOS FIAT E  DUCATO. SEGUE LISTA ANEXO COM DESCRITIVO DAS PEÇAS E VALORES DE CUSTO.")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3.500,00</t>
        </is>
      </c>
      <c r="F59" s="4" t="inlineStr">
        <is>
          <t>100.00</t>
        </is>
      </c>
    </row>
    <row collapsed="false" customFormat="false" customHeight="false" hidden="false" ht="12.1" outlineLevel="0" r="60">
      <c r="A60" s="5" t="s">
        <f>=HYPERLINK("https://leilaoonline.net/lote/detalhe/40199", "802")</f>
      </c>
      <c r="B60" s="4" t="s">
        <f>=HYPERLINK("https://leilaoonline.net/lote/detalhe/40199", "Roçadeira Yamasaki a gasolina. Pouco tempo de uso. Em Funcionamento.")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450,00</t>
        </is>
      </c>
      <c r="F60" s="4" t="inlineStr">
        <is>
          <t>50.00</t>
        </is>
      </c>
    </row>
    <row collapsed="false" customFormat="false" customHeight="false" hidden="false" ht="12.1" outlineLevel="0" r="61">
      <c r="A61" s="5" t="s">
        <f>=HYPERLINK("https://leilaoonline.net/lote/detalhe/40200", "803")</f>
      </c>
      <c r="B61" s="4" t="s">
        <f>=HYPERLINK("https://leilaoonline.net/lote/detalhe/40200", "MOTO SERRA. Marca STIHL. Mod. MS 170. Pouco uso. Em funcionamento.")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450,00</t>
        </is>
      </c>
      <c r="F61" s="4" t="inlineStr">
        <is>
          <t>50.00</t>
        </is>
      </c>
    </row>
    <row collapsed="false" customFormat="false" customHeight="false" hidden="false" ht="12.1" outlineLevel="0" r="62">
      <c r="A62" s="5" t="s">
        <f>=HYPERLINK("https://leilaoonline.net/lote/detalhe/40201", "901")</f>
      </c>
      <c r="B62" s="4" t="s">
        <f>=HYPERLINK("https://leilaoonline.net/lote/detalhe/40201", "TRATOR DE ESTEIRAS. MARCA FIATALLIS. MOD. AD7B. ANO 1978 - MOTOR MWM 229. EMBREAGEM/ LÂMINA ARTICULADA. REVISADO")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55.000,00</t>
        </is>
      </c>
      <c r="F62" s="4" t="inlineStr">
        <is>
          <t>200.00</t>
        </is>
      </c>
    </row>
    <row collapsed="false" customFormat="false" customHeight="false" hidden="false" ht="12.1" outlineLevel="0" r="63">
      <c r="A63" s="5" t="s">
        <f>=HYPERLINK("https://leilaoonline.net/lote/detalhe/40206", "1001")</f>
      </c>
      <c r="B63" s="4" t="s">
        <f>=HYPERLINK("https://leilaoonline.net/lote/detalhe/40206", " ROÇADEIRA DE ARRASTO. MARCA AVARÉ")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1.500,00</t>
        </is>
      </c>
      <c r="F63" s="4" t="inlineStr">
        <is>
          <t>100.00</t>
        </is>
      </c>
    </row>
    <row collapsed="false" customFormat="false" customHeight="false" hidden="false" ht="12.1" outlineLevel="0" r="64">
      <c r="A64" s="5" t="s">
        <f>=HYPERLINK("https://leilaoonline.net/lote/detalhe/40204", "1002")</f>
      </c>
      <c r="B64" s="4" t="s">
        <f>=HYPERLINK("https://leilaoonline.net/lote/detalhe/40204", " Micro Ônibus  Asia Motors. Modelo AM 825 T. Ano 1998/1998. Diesel. 20 lugares.")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7.500,00</t>
        </is>
      </c>
      <c r="F64" s="4" t="inlineStr">
        <is>
          <t>200.00</t>
        </is>
      </c>
    </row>
    <row collapsed="false" customFormat="false" customHeight="false" hidden="false" ht="12.1" outlineLevel="0" r="65">
      <c r="A65" s="5" t="s">
        <f>=HYPERLINK("https://leilaoonline.net/lote/detalhe/40205", "1003")</f>
      </c>
      <c r="B65" s="4" t="s">
        <f>=HYPERLINK("https://leilaoonline.net/lote/detalhe/40205", " Semi reboque baú. Marca Tectram. Mod. FD F2. Ano 1995. 2 eixos. Pneus regulares")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25.000,00</t>
        </is>
      </c>
      <c r="F65" s="4" t="inlineStr">
        <is>
          <t>250.00</t>
        </is>
      </c>
    </row>
    <row collapsed="false" customFormat="false" customHeight="false" hidden="false" ht="12.1" outlineLevel="0" r="66">
      <c r="A66" s="5" t="s">
        <f>=HYPERLINK("https://leilaoonline.net/lote/detalhe/40203", "1004")</f>
      </c>
      <c r="B66" s="4" t="s">
        <f>=HYPERLINK("https://leilaoonline.net/lote/detalhe/40203", " Trio Elétrico: Caminhão MB/ L 113. Ano 1976. Chassi alongado. Potência total de som: 58.000 Watts")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250.000,00</t>
        </is>
      </c>
      <c r="F66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2026-09-11T21:02:15.00Z</dcterms:created>
  <dc:creator>Tellks Tecnologia</dc:creator>
  <cp:revision>0</cp:revision>
</cp:coreProperties>
</file>