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Lotes" sheetId="1" state="visible" r:id="rId2"/>
  </sheets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6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22"/>
      <color rgb="FF1C4E61"/>
      <b val="true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6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5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0" fontId="5" numFmtId="165" xfId="0">
      <alignment horizontal="right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1"/>
      <c r="B1" s="1"/>
      <c r="C1" s="1"/>
    </row>
    <row collapsed="false" customFormat="false" customHeight="false" hidden="false" ht="12.1" outlineLevel="0" r="2">
      <c r="A2" s="2" t="inlineStr">
        <is>
          <t>LEILÃO ONLINE.NET</t>
        </is>
      </c>
      <c r="B2" s="2"/>
      <c r="C2" s="2"/>
      <c r="D2" s="2"/>
      <c r="E2" s="2"/>
    </row>
    <row collapsed="false" customFormat="false" customHeight="false" hidden="false" ht="12.1" outlineLevel="0" r="3">
      <c r="A3" s="1"/>
      <c r="B3" s="1"/>
      <c r="C3" s="1"/>
    </row>
    <row collapsed="false" customFormat="false" customHeight="false" hidden="false" ht="12.1" outlineLevel="0" r="4">
      <c r="A4" s="1"/>
      <c r="B4" s="1"/>
      <c r="C4" s="1"/>
    </row>
    <row collapsed="false" customFormat="false" customHeight="false" hidden="false" ht="12.1" outlineLevel="0" r="5">
      <c r="A5" s="1"/>
      <c r="B5" s="1"/>
      <c r="C5" s="1"/>
    </row>
    <row collapsed="false" customFormat="false" customHeight="false" hidden="false" ht="12.1" outlineLevel="0" r="6">
      <c r="A6" s="3" t="inlineStr">
        <is>
          <t>Leilão</t>
        </is>
      </c>
      <c r="B6" s="4" t="inlineStr">
        <is>
          <t>Grupo Geradores • Compressores • Alternadores e Outros</t>
        </is>
      </c>
      <c r="C6" s="4"/>
      <c r="D6" s="4"/>
      <c r="E6" s="4"/>
      <c r="F6" s="4"/>
    </row>
    <row collapsed="false" customFormat="false" customHeight="false" hidden="false" ht="12.1" outlineLevel="0" r="7">
      <c r="A7" s="3" t="inlineStr">
        <is>
          <t>Data</t>
        </is>
      </c>
      <c r="B7" s="4" t="inlineStr">
        <is>
          <t>14/11/2019 13:00</t>
        </is>
      </c>
      <c r="C7" s="4"/>
      <c r="D7" s="4"/>
      <c r="E7" s="4"/>
      <c r="F7" s="4"/>
    </row>
    <row collapsed="false" customFormat="false" customHeight="false" hidden="false" ht="12.1" outlineLevel="0" r="8">
      <c r="A8" s="3" t="inlineStr">
        <is>
          <t>Leiloeiro</t>
        </is>
      </c>
      <c r="B8" s="4" t="inlineStr">
        <is>
          <t>Ricardo Miranda de Souza</t>
        </is>
      </c>
      <c r="C8" s="4"/>
      <c r="D8" s="4"/>
      <c r="E8" s="4"/>
      <c r="F8" s="4"/>
    </row>
    <row collapsed="false" customFormat="false" customHeight="false" hidden="false" ht="12.1" outlineLevel="0" r="9">
      <c r="A9" s="1"/>
      <c r="B9" s="1"/>
      <c r="C9" s="1"/>
    </row>
    <row collapsed="false" customFormat="false" customHeight="false" hidden="false" ht="12.1" outlineLevel="0" r="10">
      <c r="A10" s="3" t="inlineStr">
        <is>
          <t>Lote</t>
        </is>
      </c>
      <c r="B10" s="3" t="inlineStr">
        <is>
          <t>Descrição</t>
        </is>
      </c>
      <c r="C10" s="3" t="inlineStr">
        <is>
          <t>Status</t>
        </is>
      </c>
      <c r="D10" s="3" t="inlineStr">
        <is>
          <t>Lances</t>
        </is>
      </c>
      <c r="E10" s="3" t="inlineStr">
        <is>
          <t>Lance atual</t>
        </is>
      </c>
      <c r="F10" s="3" t="inlineStr">
        <is>
          <t>Inc. mínimo</t>
        </is>
      </c>
    </row>
    <row collapsed="false" customFormat="false" customHeight="false" hidden="false" ht="12.1" outlineLevel="0" r="11">
      <c r="A11" s="5" t="s">
        <f>=HYPERLINK("https://leilaoonline.net/lote/detalhe/37113", "001")</f>
      </c>
      <c r="B11" s="4" t="s">
        <f>=HYPERLINK("https://leilaoonline.net/lote/detalhe/37113", "EMPILHADEIRA ELÉTRICA CLARK TW25 1250kg")</f>
      </c>
      <c r="C11" s="4" t="inlineStr">
        <is>
          <t>Não vendido</t>
        </is>
      </c>
      <c r="D11" s="4" t="inlineStr">
        <is>
          <t>16</t>
        </is>
      </c>
      <c r="E11" s="5" t="inlineStr">
        <is>
          <t>5.750,00</t>
        </is>
      </c>
      <c r="F11" s="4" t="inlineStr">
        <is>
          <t>250.00</t>
        </is>
      </c>
    </row>
    <row collapsed="false" customFormat="false" customHeight="false" hidden="false" ht="12.1" outlineLevel="0" r="12">
      <c r="A12" s="5" t="s">
        <f>=HYPERLINK("https://leilaoonline.net/lote/detalhe/37114", "002")</f>
      </c>
      <c r="B12" s="4" t="s">
        <f>=HYPERLINK("https://leilaoonline.net/lote/detalhe/37114", "EMPILHADEIRA ELÉTRICA SKAM Skam 1200kg")</f>
      </c>
      <c r="C12" s="4" t="inlineStr">
        <is>
          <t>Não vendido</t>
        </is>
      </c>
      <c r="D12" s="4" t="inlineStr">
        <is>
          <t>11</t>
        </is>
      </c>
      <c r="E12" s="5" t="inlineStr">
        <is>
          <t>3.750,00</t>
        </is>
      </c>
      <c r="F12" s="4" t="inlineStr">
        <is>
          <t>250.00</t>
        </is>
      </c>
    </row>
    <row collapsed="false" customFormat="false" customHeight="false" hidden="false" ht="12.1" outlineLevel="0" r="13">
      <c r="A13" s="5" t="s">
        <f>=HYPERLINK("https://leilaoonline.net/lote/detalhe/37115", "003")</f>
      </c>
      <c r="B13" s="4" t="s">
        <f>=HYPERLINK("https://leilaoonline.net/lote/detalhe/37115", "EMPILHADEIRA TOYOTA 2500 Kg 6 metros de elevação (sem cilindro de gás)")</f>
      </c>
      <c r="C13" s="4" t="inlineStr">
        <is>
          <t>Não vendido</t>
        </is>
      </c>
      <c r="D13" s="4" t="inlineStr">
        <is>
          <t>30</t>
        </is>
      </c>
      <c r="E13" s="5" t="inlineStr">
        <is>
          <t>11.000,00</t>
        </is>
      </c>
      <c r="F13" s="4" t="inlineStr">
        <is>
          <t>250.00</t>
        </is>
      </c>
    </row>
    <row collapsed="false" customFormat="false" customHeight="false" hidden="false" ht="12.1" outlineLevel="0" r="14">
      <c r="A14" s="5" t="s">
        <f>=HYPERLINK("https://leilaoonline.net/lote/detalhe/36304", "004")</f>
      </c>
      <c r="B14" s="4" t="s">
        <f>=HYPERLINK("https://leilaoonline.net/lote/detalhe/36304", " EMPILHADEIRA YALE D87P 1985 4 TON DIESEL - CÓD.73 (sem cilindro de gás)")</f>
      </c>
      <c r="C14" s="4" t="inlineStr">
        <is>
          <t>Não vendido</t>
        </is>
      </c>
      <c r="D14" s="4" t="inlineStr">
        <is>
          <t>32</t>
        </is>
      </c>
      <c r="E14" s="5" t="inlineStr">
        <is>
          <t>12.550,00</t>
        </is>
      </c>
      <c r="F14" s="4" t="inlineStr">
        <is>
          <t>250.00</t>
        </is>
      </c>
    </row>
    <row collapsed="false" customFormat="false" customHeight="false" hidden="false" ht="12.1" outlineLevel="0" r="15">
      <c r="A15" s="5" t="s">
        <f>=HYPERLINK("https://leilaoonline.net/lote/detalhe/36298", "005")</f>
      </c>
      <c r="B15" s="4" t="s">
        <f>=HYPERLINK("https://leilaoonline.net/lote/detalhe/36298", " GRUPO GERADOR POLIDIESEL 53 KVA, COM MOTOR PERKINS, FUNCIONANDO ")</f>
      </c>
      <c r="C15" s="4" t="inlineStr">
        <is>
          <t>Não vendido</t>
        </is>
      </c>
      <c r="D15" s="4" t="inlineStr">
        <is>
          <t>14</t>
        </is>
      </c>
      <c r="E15" s="5" t="inlineStr">
        <is>
          <t>7.000,00</t>
        </is>
      </c>
      <c r="F15" s="4" t="inlineStr">
        <is>
          <t>500.00</t>
        </is>
      </c>
    </row>
    <row collapsed="false" customFormat="false" customHeight="false" hidden="false" ht="12.1" outlineLevel="0" r="16">
      <c r="A16" s="5" t="s">
        <f>=HYPERLINK("https://leilaoonline.net/lote/detalhe/37116", "006")</f>
      </c>
      <c r="B16" s="4" t="s">
        <f>=HYPERLINK("https://leilaoonline.net/lote/detalhe/37116", "PALETEIRA ELÉTRICA AMEISE EJC")</f>
      </c>
      <c r="C16" s="4" t="inlineStr">
        <is>
          <t>Vendido</t>
        </is>
      </c>
      <c r="D16" s="4" t="inlineStr">
        <is>
          <t>16</t>
        </is>
      </c>
      <c r="E16" s="5" t="inlineStr">
        <is>
          <t>8.000,00</t>
        </is>
      </c>
      <c r="F16" s="4" t="inlineStr">
        <is>
          <t>500.00</t>
        </is>
      </c>
    </row>
    <row collapsed="false" customFormat="false" customHeight="false" hidden="false" ht="12.1" outlineLevel="0" r="17">
      <c r="A17" s="5" t="s">
        <f>=HYPERLINK("https://leilaoonline.net/lote/detalhe/36299", "010")</f>
      </c>
      <c r="B17" s="4" t="s">
        <f>=HYPERLINK("https://leilaoonline.net/lote/detalhe/36299", " GRUPO GERADOR (AUTOMÁTICO) BORDAÇOI 160 KVA, 220/127 VOLTS, MOTOR CUMMINS CTA 8.3, COMPLETO FUNCIONANDO, 172 HORAS, QUADRO LEON HEIMER")</f>
      </c>
      <c r="C17" s="4" t="inlineStr">
        <is>
          <t>Não vendido</t>
        </is>
      </c>
      <c r="D17" s="4" t="inlineStr">
        <is>
          <t>25</t>
        </is>
      </c>
      <c r="E17" s="5" t="inlineStr">
        <is>
          <t>6.150,00</t>
        </is>
      </c>
      <c r="F17" s="4" t="inlineStr">
        <is>
          <t>500.00</t>
        </is>
      </c>
    </row>
    <row collapsed="false" customFormat="false" customHeight="false" hidden="false" ht="12.1" outlineLevel="0" r="18">
      <c r="A18" s="5" t="s">
        <f>=HYPERLINK("https://leilaoonline.net/lote/detalhe/36300", "011")</f>
      </c>
      <c r="B18" s="4" t="s">
        <f>=HYPERLINK("https://leilaoonline.net/lote/detalhe/36300", " GRUPO GERADOR STEMAC 150 KVA, GERADOR WEG 220/380/440 VOLTS, MOTOR SCANIA 112, FUNCIONANDO")</f>
      </c>
      <c r="C18" s="4" t="inlineStr">
        <is>
          <t>Não vendido</t>
        </is>
      </c>
      <c r="D18" s="4" t="inlineStr">
        <is>
          <t>36</t>
        </is>
      </c>
      <c r="E18" s="5" t="inlineStr">
        <is>
          <t>9.600,00</t>
        </is>
      </c>
      <c r="F18" s="4" t="inlineStr">
        <is>
          <t>500.00</t>
        </is>
      </c>
    </row>
    <row collapsed="false" customFormat="false" customHeight="false" hidden="false" ht="12.1" outlineLevel="0" r="19">
      <c r="A19" s="5" t="s">
        <f>=HYPERLINK("https://leilaoonline.net/lote/detalhe/36301", "013")</f>
      </c>
      <c r="B19" s="4" t="s">
        <f>=HYPERLINK("https://leilaoonline.net/lote/detalhe/36301", " GRUPO GERADOR CALMPS 50 KVA, GERADOR, MOTO M.BENZ 321")</f>
      </c>
      <c r="C19" s="4" t="inlineStr">
        <is>
          <t>Não vendido</t>
        </is>
      </c>
      <c r="D19" s="4" t="inlineStr">
        <is>
          <t>4</t>
        </is>
      </c>
      <c r="E19" s="5" t="inlineStr">
        <is>
          <t>1.100,00</t>
        </is>
      </c>
      <c r="F19" s="4" t="inlineStr">
        <is>
          <t>500.00</t>
        </is>
      </c>
    </row>
    <row collapsed="false" customFormat="false" customHeight="false" hidden="false" ht="12.1" outlineLevel="0" r="20">
      <c r="A20" s="5" t="s">
        <f>=HYPERLINK("https://leilaoonline.net/lote/detalhe/36302", "014")</f>
      </c>
      <c r="B20" s="4" t="s">
        <f>=HYPERLINK("https://leilaoonline.net/lote/detalhe/36302", " GRUPO GERADOR STEMAC 400 KVA, MOTOR CUMMINS NTA 855, REFORMADO, 0,10 BIG CAM, 380 VOLTS")</f>
      </c>
      <c r="C20" s="4" t="inlineStr">
        <is>
          <t>Não vendido</t>
        </is>
      </c>
      <c r="D20" s="4" t="inlineStr">
        <is>
          <t>10</t>
        </is>
      </c>
      <c r="E20" s="5" t="inlineStr">
        <is>
          <t>4.700,00</t>
        </is>
      </c>
      <c r="F20" s="4" t="inlineStr">
        <is>
          <t>1000.00</t>
        </is>
      </c>
    </row>
    <row collapsed="false" customFormat="false" customHeight="false" hidden="false" ht="12.1" outlineLevel="0" r="21">
      <c r="A21" s="5" t="s">
        <f>=HYPERLINK("https://leilaoonline.net/lote/detalhe/36303", "016")</f>
      </c>
      <c r="B21" s="4" t="s">
        <f>=HYPERLINK("https://leilaoonline.net/lote/detalhe/36303", " GRUPO GERADOR STEMAC 40 KVA, MOTOR MWM 229/3, AUTOMÁTICO, SILENCIADO, SEMINOVO")</f>
      </c>
      <c r="C21" s="4" t="inlineStr">
        <is>
          <t>Vendido</t>
        </is>
      </c>
      <c r="D21" s="4" t="inlineStr">
        <is>
          <t>27</t>
        </is>
      </c>
      <c r="E21" s="5" t="inlineStr">
        <is>
          <t>30.000,00</t>
        </is>
      </c>
      <c r="F21" s="4" t="inlineStr">
        <is>
          <t>250.00</t>
        </is>
      </c>
    </row>
    <row collapsed="false" customFormat="false" customHeight="false" hidden="false" ht="12.1" outlineLevel="0" r="22">
      <c r="A22" s="5" t="s">
        <f>=HYPERLINK("https://leilaoonline.net/lote/detalhe/36296", "017")</f>
      </c>
      <c r="B22" s="4" t="s">
        <f>=HYPERLINK("https://leilaoonline.net/lote/detalhe/36296", " GRUPO GERADOR STEMAC 40 KVA, MOTOR MWM 229/3, AUTOMÁTICO, SILENCIADO, SEMINOVO")</f>
      </c>
      <c r="C22" s="4" t="inlineStr">
        <is>
          <t>Não vendido</t>
        </is>
      </c>
      <c r="D22" s="4" t="inlineStr">
        <is>
          <t>37</t>
        </is>
      </c>
      <c r="E22" s="5" t="inlineStr">
        <is>
          <t>29.500,00</t>
        </is>
      </c>
      <c r="F22" s="4" t="inlineStr">
        <is>
          <t>500.00</t>
        </is>
      </c>
    </row>
    <row collapsed="false" customFormat="false" customHeight="false" hidden="false" ht="12.1" outlineLevel="0" r="23">
      <c r="A23" s="5" t="s">
        <f>=HYPERLINK("https://leilaoonline.net/lote/detalhe/36297", "018")</f>
      </c>
      <c r="B23" s="4" t="s">
        <f>=HYPERLINK("https://leilaoonline.net/lote/detalhe/36297", "GRUPO GERADOR STEMAC 408/450 KVA, MOTOR CUMMINS NTA 855 G3 , Nº 15")</f>
      </c>
      <c r="C23" s="4" t="inlineStr">
        <is>
          <t>Não vendido</t>
        </is>
      </c>
      <c r="D23" s="4" t="inlineStr">
        <is>
          <t>6</t>
        </is>
      </c>
      <c r="E23" s="5" t="inlineStr">
        <is>
          <t>6.500,00</t>
        </is>
      </c>
      <c r="F23" s="4" t="inlineStr">
        <is>
          <t>1000.00</t>
        </is>
      </c>
    </row>
    <row collapsed="false" customFormat="false" customHeight="false" hidden="false" ht="12.1" outlineLevel="0" r="24">
      <c r="A24" s="5" t="s">
        <f>=HYPERLINK("https://leilaoonline.net/lote/detalhe/36309", "020")</f>
      </c>
      <c r="B24" s="4" t="s">
        <f>=HYPERLINK("https://leilaoonline.net/lote/detalhe/36309", " COMPRESSOR PARAFUSO TOTAL PACK 20 HP USADO NO ESTADO")</f>
      </c>
      <c r="C24" s="4" t="inlineStr">
        <is>
          <t>Não vendido</t>
        </is>
      </c>
      <c r="D24" s="4" t="inlineStr">
        <is>
          <t>8</t>
        </is>
      </c>
      <c r="E24" s="5" t="inlineStr">
        <is>
          <t>1.900,00</t>
        </is>
      </c>
      <c r="F24" s="4" t="inlineStr">
        <is>
          <t>150.00</t>
        </is>
      </c>
    </row>
    <row collapsed="false" customFormat="false" customHeight="false" hidden="false" ht="12.1" outlineLevel="0" r="25">
      <c r="A25" s="5" t="s">
        <f>=HYPERLINK("https://leilaoonline.net/lote/detalhe/36308", "021")</f>
      </c>
      <c r="B25" s="4" t="s">
        <f>=HYPERLINK("https://leilaoonline.net/lote/detalhe/36308", " GRUPO GERADOR STEMAC 375KVA WEG CUMMINS USADO NO ESTADO")</f>
      </c>
      <c r="C25" s="4" t="inlineStr">
        <is>
          <t>Não vendido</t>
        </is>
      </c>
      <c r="D25" s="4" t="inlineStr">
        <is>
          <t>28</t>
        </is>
      </c>
      <c r="E25" s="5" t="inlineStr">
        <is>
          <t>4.700,00</t>
        </is>
      </c>
      <c r="F25" s="4" t="inlineStr">
        <is>
          <t>250.00</t>
        </is>
      </c>
    </row>
    <row collapsed="false" customFormat="false" customHeight="false" hidden="false" ht="12.1" outlineLevel="0" r="26">
      <c r="A26" s="5" t="s">
        <f>=HYPERLINK("https://leilaoonline.net/lote/detalhe/36307", "036")</f>
      </c>
      <c r="B26" s="4" t="s">
        <f>=HYPERLINK("https://leilaoonline.net/lote/detalhe/36307", " COMPRESSOR WORTHINGTON 160 PÉS MERCEDES DIESEL -CÓD.92")</f>
      </c>
      <c r="C26" s="4" t="inlineStr">
        <is>
          <t>Vendido</t>
        </is>
      </c>
      <c r="D26" s="4" t="inlineStr">
        <is>
          <t>34</t>
        </is>
      </c>
      <c r="E26" s="5" t="inlineStr">
        <is>
          <t>7.050,00</t>
        </is>
      </c>
      <c r="F26" s="4" t="inlineStr">
        <is>
          <t>150.00</t>
        </is>
      </c>
    </row>
    <row collapsed="false" customFormat="false" customHeight="false" hidden="false" ht="12.1" outlineLevel="0" r="27">
      <c r="A27" s="5" t="s">
        <f>=HYPERLINK("https://leilaoonline.net/lote/detalhe/36305", "038")</f>
      </c>
      <c r="B27" s="4" t="s">
        <f>=HYPERLINK("https://leilaoonline.net/lote/detalhe/36305", "GERADOR TRANSMILL DE AVIAÇÃO P/ PARTIDA  AUXILIAR DE  AVIÕES, POTENCIA 45 KVA , CAP 28 VCC,  16000 A PICO , 14 VCC . 8000 A ")</f>
      </c>
      <c r="C27" s="4" t="inlineStr">
        <is>
          <t>Não vendido</t>
        </is>
      </c>
      <c r="D27" s="4" t="inlineStr">
        <is>
          <t>14</t>
        </is>
      </c>
      <c r="E27" s="5" t="inlineStr">
        <is>
          <t>3.750,00</t>
        </is>
      </c>
      <c r="F27" s="4" t="inlineStr">
        <is>
          <t>150.00</t>
        </is>
      </c>
    </row>
    <row collapsed="false" customFormat="false" customHeight="false" hidden="false" ht="12.1" outlineLevel="0" r="28">
      <c r="A28" s="5" t="s">
        <f>=HYPERLINK("https://leilaoonline.net/lote/detalhe/36306", "039")</f>
      </c>
      <c r="B28" s="4" t="s">
        <f>=HYPERLINK("https://leilaoonline.net/lote/detalhe/36306", "GRUPO GERADOR CATERPILLAR 500KVA")</f>
      </c>
      <c r="C28" s="4" t="inlineStr">
        <is>
          <t>Não vendido</t>
        </is>
      </c>
      <c r="D28" s="4" t="inlineStr">
        <is>
          <t>5</t>
        </is>
      </c>
      <c r="E28" s="5" t="inlineStr">
        <is>
          <t>1.150,00</t>
        </is>
      </c>
      <c r="F28" s="4" t="inlineStr">
        <is>
          <t>150.00</t>
        </is>
      </c>
    </row>
  </sheetData>
  <mergeCells>
    <mergeCell ref="A2:F4"/>
    <mergeCell ref="B6:F6"/>
    <mergeCell ref="B7:F7"/>
    <mergeCell ref="B8:F8"/>
  </mergeCells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2026-09-11T17:33:47.00Z</dcterms:created>
  <dc:creator>Tellks Tecnologia</dc:creator>
  <cp:revision>0</cp:revision>
</cp:coreProperties>
</file>