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- 23 SEMI REBOQUES -  TRANSFORMADOR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=HYPERLINK("https://leilaoonline.net/lote/detalhe/34844", "2100")</f>
      </c>
      <c r="B11" s="4" t="s">
        <f>=HYPERLINK("https://leilaoonline.net/lote/detalhe/34844", " CAMINHÃO V W 26-220 6X4 EURO 3 WORKER C/ TANQUE, ANO 2011, (SEM MOTOR E CÂMBIO), S/FR, UND JATAÍ")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=HYPERLINK("https://leilaoonline.net/lote/detalhe/35366", "2101")</f>
      </c>
      <c r="B12" s="4" t="s">
        <f>=HYPERLINK("https://leilaoonline.net/lote/detalhe/35366", "SUCATA CAMINHÃO VW/26.220 EURO3 WORKER, ANO 2011, UND JATAÍ (SEM DIREITO A DOCUMENTO)")</f>
      </c>
      <c r="C12" s="4" t="inlineStr">
        <is>
          <t>Vendido</t>
        </is>
      </c>
      <c r="D12" s="4" t="inlineStr">
        <is>
          <t>32</t>
        </is>
      </c>
      <c r="E12" s="5" t="inlineStr">
        <is>
          <t>4.100,00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=HYPERLINK("https://leilaoonline.net/lote/detalhe/34862", "2102")</f>
      </c>
      <c r="B13" s="4" t="s">
        <f>=HYPERLINK("https://leilaoonline.net/lote/detalhe/34862", " CAMINHÃO V W26-220 6X4 EURO 3 WORKER, ANO 2008, (MOTOR E CÂMBIO faltando peças) PATRIM 141261, UND JATAÍ")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=HYPERLINK("https://leilaoonline.net/lote/detalhe/34850", "2103")</f>
      </c>
      <c r="B14" s="4" t="s">
        <f>=HYPERLINK("https://leilaoonline.net/lote/detalhe/34850", " CAMINHÃO SCANIA R113 6X4, ANO 1994, PATRIM 32303, UND JATAÍ")</f>
      </c>
      <c r="C14" s="4" t="inlineStr">
        <is>
          <t>Vendido</t>
        </is>
      </c>
      <c r="D14" s="4" t="inlineStr">
        <is>
          <t>74</t>
        </is>
      </c>
      <c r="E14" s="5" t="inlineStr">
        <is>
          <t>28.750,00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=HYPERLINK("https://leilaoonline.net/lote/detalhe/34861", "2104")</f>
      </c>
      <c r="B15" s="4" t="s">
        <f>=HYPERLINK("https://leilaoonline.net/lote/detalhe/34861", " CAMINHÃO V W 26-220 6X4 EURO 3 WORKER COMBOIO, ANO 2008/2009, PATRIM 110363, UND JATAÍ")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=HYPERLINK("https://leilaoonline.net/lote/detalhe/34854", "2105")</f>
      </c>
      <c r="B16" s="4" t="s">
        <f>=HYPERLINK("https://leilaoonline.net/lote/detalhe/34854", " CAMINHÃO V W 26-220 EURO 3 WORKER 6X4, ANO 2008, (sem motor e câmbio), PATRIM 141258, UND JATAÍ")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=HYPERLINK("https://leilaoonline.net/lote/detalhe/34902", "2106")</f>
      </c>
      <c r="B17" s="4" t="s">
        <f>=HYPERLINK("https://leilaoonline.net/lote/detalhe/34902", "EQUIPAMENTO ROLL ON, S/FR, UND JATAÍ (sem caçamba)")</f>
      </c>
      <c r="C17" s="4" t="inlineStr">
        <is>
          <t>Vendido</t>
        </is>
      </c>
      <c r="D17" s="4" t="inlineStr">
        <is>
          <t>98</t>
        </is>
      </c>
      <c r="E17" s="5" t="inlineStr">
        <is>
          <t>27.250,00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=HYPERLINK("https://leilaoonline.net/lote/detalhe/34845", "2107")</f>
      </c>
      <c r="B18" s="4" t="s">
        <f>=HYPERLINK("https://leilaoonline.net/lote/detalhe/34845", " CAMINHÃO V W 15-180 EURO 3 WORKER, COMBOIO, ANO 2008, PATRIM 110111, UND JATAÍ")</f>
      </c>
      <c r="C18" s="4" t="inlineStr">
        <is>
          <t>Vendido</t>
        </is>
      </c>
      <c r="D18" s="4" t="inlineStr">
        <is>
          <t>56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=HYPERLINK("https://leilaoonline.net/lote/detalhe/34891", "2108")</f>
      </c>
      <c r="B19" s="4" t="s">
        <f>=HYPERLINK("https://leilaoonline.net/lote/detalhe/34891", "CAMINHÃO VW/ 26.220 6X4 EURO3 WORKER COMBOIO, ANO 2008/2009, PATRIM. 110361, UND JATAÍ")</f>
      </c>
      <c r="C19" s="4" t="inlineStr">
        <is>
          <t>Vendido</t>
        </is>
      </c>
      <c r="D19" s="4" t="inlineStr">
        <is>
          <t>32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=HYPERLINK("https://leilaoonline.net/lote/detalhe/34855", "2109")</f>
      </c>
      <c r="B20" s="4" t="s">
        <f>=HYPERLINK("https://leilaoonline.net/lote/detalhe/34855", " CAMINHÃO V W 26-220 6X4 EURO 3 WORKER, ANO 2007/2008, PRANCHA, PATRIM 110184, UND JATAÍ")</f>
      </c>
      <c r="C20" s="4" t="inlineStr">
        <is>
          <t>Vendido</t>
        </is>
      </c>
      <c r="D20" s="4" t="inlineStr">
        <is>
          <t>75</t>
        </is>
      </c>
      <c r="E20" s="5" t="inlineStr">
        <is>
          <t>47.500,00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=HYPERLINK("https://leilaoonline.net/lote/detalhe/34858", "2110")</f>
      </c>
      <c r="B21" s="4" t="s">
        <f>=HYPERLINK("https://leilaoonline.net/lote/detalhe/34858", " CAMINHÃO V W 15-180 WORKER COMBOIO, ANO 2007/2008, PATRIM 141263, UND JATAÍ")</f>
      </c>
      <c r="C21" s="4" t="inlineStr">
        <is>
          <t>Vendido</t>
        </is>
      </c>
      <c r="D21" s="4" t="inlineStr">
        <is>
          <t>63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=HYPERLINK("https://leilaoonline.net/lote/detalhe/34848", "2111")</f>
      </c>
      <c r="B22" s="4" t="s">
        <f>=HYPERLINK("https://leilaoonline.net/lote/detalhe/34848", " CAMINHÃO SCANIA P124CA 6X4NZ, ANO 2003, PATRIM 32022, UND JATAÍ")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=HYPERLINK("https://leilaoonline.net/lote/detalhe/34847", "2115")</f>
      </c>
      <c r="B23" s="4" t="s">
        <f>=HYPERLINK("https://leilaoonline.net/lote/detalhe/34847", " CAMINHÃO M.BENZ L 2213 TANQUE DE FERRO, ANO 1984, PATRIM 32132, UND JATAÍ")</f>
      </c>
      <c r="C23" s="4" t="inlineStr">
        <is>
          <t>Vendido</t>
        </is>
      </c>
      <c r="D23" s="4" t="inlineStr">
        <is>
          <t>24</t>
        </is>
      </c>
      <c r="E23" s="5" t="inlineStr">
        <is>
          <t>30.800,00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=HYPERLINK("https://leilaoonline.net/lote/detalhe/34849", "2120")</f>
      </c>
      <c r="B24" s="4" t="s">
        <f>=HYPERLINK("https://leilaoonline.net/lote/detalhe/34849", " TRATOR M. FERGUSON 6360, FR163413, UND JATAÍ")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=HYPERLINK("https://leilaoonline.net/lote/detalhe/34846", "2121")</f>
      </c>
      <c r="B25" s="4" t="s">
        <f>=HYPERLINK("https://leilaoonline.net/lote/detalhe/34846", " TRATOR M. FERGUSON 6360, FR163410, UND JATAÍ")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=HYPERLINK("https://leilaoonline.net/lote/detalhe/34892", "2160")</f>
      </c>
      <c r="B26" s="4" t="s">
        <f>=HYPERLINK("https://leilaoonline.net/lote/detalhe/34892", "CAMINHÃO VW/BMB 31.320 CNC CM, ANO 2011/2012, S/FR, UND JATAÍ")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55.500,00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=HYPERLINK("https://leilaoonline.net/lote/detalhe/34894", "2161")</f>
      </c>
      <c r="B27" s="4" t="s">
        <f>=HYPERLINK("https://leilaoonline.net/lote/detalhe/34894", "CAMINHÃO SCANIA/P124 CB 6X4 NZ 400, ANO 2003, PATRIM 32055, UND JATAÍ")</f>
      </c>
      <c r="C27" s="4" t="inlineStr">
        <is>
          <t>Vendido</t>
        </is>
      </c>
      <c r="D27" s="4" t="inlineStr">
        <is>
          <t>30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=HYPERLINK("https://leilaoonline.net/lote/detalhe/34919", "2162")</f>
      </c>
      <c r="B28" s="4" t="s">
        <f>=HYPERLINK("https://leilaoonline.net/lote/detalhe/34919", " TRANSBORDO SMR 10500 10 T, PATRIM 140992, UND JATAÍ")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=HYPERLINK("https://leilaoonline.net/lote/detalhe/34918", "2163")</f>
      </c>
      <c r="B29" s="4" t="s">
        <f>=HYPERLINK("https://leilaoonline.net/lote/detalhe/34918", " TRANSBORDO SMR 10500 10 T, PATRIM 140961, UND JATAÍ")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=HYPERLINK("https://leilaoonline.net/lote/detalhe/34933", "2164")</f>
      </c>
      <c r="B30" s="4" t="s">
        <f>=HYPERLINK("https://leilaoonline.net/lote/detalhe/34933", " TRANSBORDO SMR 10500 10 T, PATRIM 140969, UND JATAÍ")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=HYPERLINK("https://leilaoonline.net/lote/detalhe/34932", "2165")</f>
      </c>
      <c r="B31" s="4" t="s">
        <f>=HYPERLINK("https://leilaoonline.net/lote/detalhe/34932", " TRANSBORDO SMR 10500 10 T, PATRIM 140975, UND JATAÍ")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=HYPERLINK("https://leilaoonline.net/lote/detalhe/34929", "2166")</f>
      </c>
      <c r="B32" s="4" t="s">
        <f>=HYPERLINK("https://leilaoonline.net/lote/detalhe/34929", " TRANSBORDO SMR 10500 10 T, PATRIM 141757, UND JATAÍ")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=HYPERLINK("https://leilaoonline.net/lote/detalhe/34934", "2167")</f>
      </c>
      <c r="B33" s="4" t="s">
        <f>=HYPERLINK("https://leilaoonline.net/lote/detalhe/34934", " TRANSBORDO SMR 10500 10 T, PATRIM 140980, UND JATAÍ")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=HYPERLINK("https://leilaoonline.net/lote/detalhe/34935", "2168")</f>
      </c>
      <c r="B34" s="4" t="s">
        <f>=HYPERLINK("https://leilaoonline.net/lote/detalhe/34935", " TRANSBORDO SMR 10500 10 T, PATRIM 140987, UND JATAÍ")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=HYPERLINK("https://leilaoonline.net/lote/detalhe/34931", "2169")</f>
      </c>
      <c r="B35" s="4" t="s">
        <f>=HYPERLINK("https://leilaoonline.net/lote/detalhe/34931", " TRANSBORDO SMR 10500 10 T, PATRIM 141608, UND JATAÍ")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=HYPERLINK("https://leilaoonline.net/lote/detalhe/34936", "2170")</f>
      </c>
      <c r="B36" s="4" t="s">
        <f>=HYPERLINK("https://leilaoonline.net/lote/detalhe/34936", " TRANSBORDO SMR 10500 10 T, PATRIM 141791, UND JATAÍ")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=HYPERLINK("https://leilaoonline.net/lote/detalhe/34930", "2171")</f>
      </c>
      <c r="B37" s="4" t="s">
        <f>=HYPERLINK("https://leilaoonline.net/lote/detalhe/34930", " TRANSBORDO SMR 10500 10 T, PATRIM 141768, UND JATAÍ")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=HYPERLINK("https://leilaoonline.net/lote/detalhe/34920", "2172")</f>
      </c>
      <c r="B38" s="4" t="s">
        <f>=HYPERLINK("https://leilaoonline.net/lote/detalhe/34920", " TRANSBORDO SMR 10500 10 T, PATRIM 141779, UND JATAÍ")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=HYPERLINK("https://leilaoonline.net/lote/detalhe/34921", "2173")</f>
      </c>
      <c r="B39" s="4" t="s">
        <f>=HYPERLINK("https://leilaoonline.net/lote/detalhe/34921", " TRANS. SANTA ISABEL TCS 12T, PATRIM 164315, UND JATAÍ")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=HYPERLINK("https://leilaoonline.net/lote/detalhe/34926", "2174")</f>
      </c>
      <c r="B40" s="4" t="s">
        <f>=HYPERLINK("https://leilaoonline.net/lote/detalhe/34926", " TRANSBORDO SMR 10500 10 T, PATRIM 140963, UND JATAÍ")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=HYPERLINK("https://leilaoonline.net/lote/detalhe/34923", "2175")</f>
      </c>
      <c r="B41" s="4" t="s">
        <f>=HYPERLINK("https://leilaoonline.net/lote/detalhe/34923", " TRANSBORDO SMR 10500 10 T, PATRIM 141756, UND JATAÍ")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=HYPERLINK("https://leilaoonline.net/lote/detalhe/34928", "2176")</f>
      </c>
      <c r="B42" s="4" t="s">
        <f>=HYPERLINK("https://leilaoonline.net/lote/detalhe/34928", " TRANSBORDO SMR 10500 10 T, PATRIM 140978, UND JATAÍ")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=HYPERLINK("https://leilaoonline.net/lote/detalhe/34925", "2177")</f>
      </c>
      <c r="B43" s="4" t="s">
        <f>=HYPERLINK("https://leilaoonline.net/lote/detalhe/34925", " TRANSBORDO SMR 10500 10 T, PATRIM 140966, UND JATAÍ")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=HYPERLINK("https://leilaoonline.net/lote/detalhe/34927", "2178")</f>
      </c>
      <c r="B44" s="4" t="s">
        <f>=HYPERLINK("https://leilaoonline.net/lote/detalhe/34927", " TRANSBORDO SMR 10500 10 T, PATRIM 141194, UND JATAÍ")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=HYPERLINK("https://leilaoonline.net/lote/detalhe/34924", "2179")</f>
      </c>
      <c r="B45" s="4" t="s">
        <f>=HYPERLINK("https://leilaoonline.net/lote/detalhe/34924", " TRANSBORDO SMR 10500 10 T, PATRIM 141776, UND JATAÍ")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=HYPERLINK("https://leilaoonline.net/lote/detalhe/34922", "2180")</f>
      </c>
      <c r="B46" s="4" t="s">
        <f>=HYPERLINK("https://leilaoonline.net/lote/detalhe/34922", " TRANSBORDO SMR 10500 10 T, PATRIM 141753, UND JATAÍ")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=HYPERLINK("https://leilaoonline.net/lote/detalhe/35243", "2181")</f>
      </c>
      <c r="B47" s="4" t="s">
        <f>=HYPERLINK("https://leilaoonline.net/lote/detalhe/35243", " TRANSBORDO SMR 10500 10 T, S/FR, UND JATAÍ")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=HYPERLINK("https://leilaoonline.net/lote/detalhe/35264", "2182")</f>
      </c>
      <c r="B48" s="4" t="s">
        <f>=HYPERLINK("https://leilaoonline.net/lote/detalhe/35264", " TRANSBORDO SMR 10500 10 T, S/FR, UND JATAÍ")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=HYPERLINK("https://leilaoonline.net/lote/detalhe/35248", "2183")</f>
      </c>
      <c r="B49" s="4" t="s">
        <f>=HYPERLINK("https://leilaoonline.net/lote/detalhe/35248", " TRANSBORDO SMR 10500 10 T, S/FR, UND JATAÍ")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=HYPERLINK("https://leilaoonline.net/lote/detalhe/35256", "2184")</f>
      </c>
      <c r="B50" s="4" t="s">
        <f>=HYPERLINK("https://leilaoonline.net/lote/detalhe/35256", " TRANSBORDO SMR 10500 10 T, S/FR, UND JATAÍ")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=HYPERLINK("https://leilaoonline.net/lote/detalhe/35283", "2185")</f>
      </c>
      <c r="B51" s="4" t="s">
        <f>=HYPERLINK("https://leilaoonline.net/lote/detalhe/35283", "TRANSBORDO SMR 10500 10 T, S/FR, UND JATAÍ")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=HYPERLINK("https://leilaoonline.net/lote/detalhe/35252", "2186")</f>
      </c>
      <c r="B52" s="4" t="s">
        <f>=HYPERLINK("https://leilaoonline.net/lote/detalhe/35252", " TRANSBORDO SMR 10500 10 T, S/FR, UND JATAÍ")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=HYPERLINK("https://leilaoonline.net/lote/detalhe/35253", "2187")</f>
      </c>
      <c r="B53" s="4" t="s">
        <f>=HYPERLINK("https://leilaoonline.net/lote/detalhe/35253", " TRANSBORDO SMR 10500 10 T, S/FR, UND JATAÍ")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=HYPERLINK("https://leilaoonline.net/lote/detalhe/35255", "2188")</f>
      </c>
      <c r="B54" s="4" t="s">
        <f>=HYPERLINK("https://leilaoonline.net/lote/detalhe/35255", " TRANSBORDO SMR 10500 10 T, S/FR, UND JATAÍ")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=HYPERLINK("https://leilaoonline.net/lote/detalhe/35247", "2189")</f>
      </c>
      <c r="B55" s="4" t="s">
        <f>=HYPERLINK("https://leilaoonline.net/lote/detalhe/35247", " TRANSBORDO SMR 10500 10 T, S/FR, UND JATAÍ")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=HYPERLINK("https://leilaoonline.net/lote/detalhe/35263", "2190")</f>
      </c>
      <c r="B56" s="4" t="s">
        <f>=HYPERLINK("https://leilaoonline.net/lote/detalhe/35263", " TRANSBORDO SMR 10500 10 T, S/FR, UND JATAÍ")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=HYPERLINK("https://leilaoonline.net/lote/detalhe/35242", "2191")</f>
      </c>
      <c r="B57" s="4" t="s">
        <f>=HYPERLINK("https://leilaoonline.net/lote/detalhe/35242", " TRANSBORDO SMR 10500 10 T, S/FR, UND JATAÍ")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=HYPERLINK("https://leilaoonline.net/lote/detalhe/35261", "2192")</f>
      </c>
      <c r="B58" s="4" t="s">
        <f>=HYPERLINK("https://leilaoonline.net/lote/detalhe/35261", " TRANSBORDO CASE 8 T, PATRIM 51407, UND JATAÍ")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=HYPERLINK("https://leilaoonline.net/lote/detalhe/35251", "2193")</f>
      </c>
      <c r="B59" s="4" t="s">
        <f>=HYPERLINK("https://leilaoonline.net/lote/detalhe/35251", " TRANSBORDO CASE 8 T, PATRIM 51570, UND JATAÍ")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=HYPERLINK("https://leilaoonline.net/lote/detalhe/35258", "2194")</f>
      </c>
      <c r="B60" s="4" t="s">
        <f>=HYPERLINK("https://leilaoonline.net/lote/detalhe/35258", " TRANSBORDO CASE 8 T, S/FR, UND JATAÍ")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=HYPERLINK("https://leilaoonline.net/lote/detalhe/35245", "2195")</f>
      </c>
      <c r="B61" s="4" t="s">
        <f>=HYPERLINK("https://leilaoonline.net/lote/detalhe/35245", " TRANSBORDO CASE 8 T, PATRIM 51370, UND JATAÍ")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=HYPERLINK("https://leilaoonline.net/lote/detalhe/35246", "2196")</f>
      </c>
      <c r="B62" s="4" t="s">
        <f>=HYPERLINK("https://leilaoonline.net/lote/detalhe/35246", " TRANSBORDO SMR 10500 10 T, PATRIM 141195, UND JATAÍ")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=HYPERLINK("https://leilaoonline.net/lote/detalhe/35265", "2197")</f>
      </c>
      <c r="B63" s="4" t="s">
        <f>=HYPERLINK("https://leilaoonline.net/lote/detalhe/35265", " TRANSBORDO SMR 10500 10 T, PATRIM 140965, UND JATAÍ")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=HYPERLINK("https://leilaoonline.net/lote/detalhe/35259", "2198")</f>
      </c>
      <c r="B64" s="4" t="s">
        <f>=HYPERLINK("https://leilaoonline.net/lote/detalhe/35259", " TRANSBORDO SMR 10500 10 T, PATRIM 141769, UND JATAÍ")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=HYPERLINK("https://leilaoonline.net/lote/detalhe/35262", "2199")</f>
      </c>
      <c r="B65" s="4" t="s">
        <f>=HYPERLINK("https://leilaoonline.net/lote/detalhe/35262", " TRANSBORDO SMR 10500 10 T, PATRIM 140959, UND JATAÍ")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=HYPERLINK("https://leilaoonline.net/lote/detalhe/35254", "2200")</f>
      </c>
      <c r="B66" s="4" t="s">
        <f>=HYPERLINK("https://leilaoonline.net/lote/detalhe/35254", " TRANSBORDO CASE 8 T, S/FR, UND JATAÍ")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=HYPERLINK("https://leilaoonline.net/lote/detalhe/35266", "2201")</f>
      </c>
      <c r="B67" s="4" t="s">
        <f>=HYPERLINK("https://leilaoonline.net/lote/detalhe/35266", " TRANSBORDO SMR 10500 10 T, S/FR, UND JATAÍ")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=HYPERLINK("https://leilaoonline.net/lote/detalhe/35249", "2202")</f>
      </c>
      <c r="B68" s="4" t="s">
        <f>=HYPERLINK("https://leilaoonline.net/lote/detalhe/35249", " TRANSBORDO SMR 10500 10 T, PATRIM 140982, UND JATAÍ")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=HYPERLINK("https://leilaoonline.net/lote/detalhe/35257", "2204")</f>
      </c>
      <c r="B69" s="4" t="s">
        <f>=HYPERLINK("https://leilaoonline.net/lote/detalhe/35257", " TRANSBORDO SMR 10500 10 T, PATRIM 184508, UND JATAÍ")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=HYPERLINK("https://leilaoonline.net/lote/detalhe/35244", "2205")</f>
      </c>
      <c r="B70" s="4" t="s">
        <f>=HYPERLINK("https://leilaoonline.net/lote/detalhe/35244", " TRANSBORDO SMR 10500 10 T, PATRIM 141172, UND JATAÍ")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=HYPERLINK("https://leilaoonline.net/lote/detalhe/35260", "2206")</f>
      </c>
      <c r="B71" s="4" t="s">
        <f>=HYPERLINK("https://leilaoonline.net/lote/detalhe/35260", " TRANSBORDO SMR 10500 10 T, PATRIM 141762, UND JATAÍ")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=HYPERLINK("https://leilaoonline.net/lote/detalhe/35250", "2207")</f>
      </c>
      <c r="B72" s="4" t="s">
        <f>=HYPERLINK("https://leilaoonline.net/lote/detalhe/35250", " TRANSBORDO SMR 10500 10 T, PATRIM 140984, UND JATAÍ")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=HYPERLINK("https://leilaoonline.net/lote/detalhe/35285", "2208")</f>
      </c>
      <c r="B73" s="4" t="s">
        <f>=HYPERLINK("https://leilaoonline.net/lote/detalhe/35285", "TRANSBORDO SMR 10500 10 T, PATRIM 141168, UND JATAÍ")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=HYPERLINK("https://leilaoonline.net/lote/detalhe/35286", "2209")</f>
      </c>
      <c r="B74" s="4" t="s">
        <f>=HYPERLINK("https://leilaoonline.net/lote/detalhe/35286", "TRANSBORDO SMR 10500 10 T, S/FR, UND JATAÍ")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=HYPERLINK("https://leilaoonline.net/lote/detalhe/35306", "2210")</f>
      </c>
      <c r="B75" s="4" t="s">
        <f>=HYPERLINK("https://leilaoonline.net/lote/detalhe/35306", " TRANSBORDO SMR 10500 10 T, PATRIM 141606, UND JATAÍ")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=HYPERLINK("https://leilaoonline.net/lote/detalhe/35291", "2211")</f>
      </c>
      <c r="B76" s="4" t="s">
        <f>=HYPERLINK("https://leilaoonline.net/lote/detalhe/35291", " TRANSBORDO SMR 10500 10 T, PATRIM 141792, UND JATAÍ")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=HYPERLINK("https://leilaoonline.net/lote/detalhe/35294", "2212")</f>
      </c>
      <c r="B77" s="4" t="s">
        <f>=HYPERLINK("https://leilaoonline.net/lote/detalhe/35294", " TRANSBORDO SMR 10500 10 T, PATRIM 140979, UND JATAÍ")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=HYPERLINK("https://leilaoonline.net/lote/detalhe/35311", "2213")</f>
      </c>
      <c r="B78" s="4" t="s">
        <f>=HYPERLINK("https://leilaoonline.net/lote/detalhe/35311", " TRANSBORDO SMR 10500 10 T, PATRIM 141790, UND JATAÍ")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=HYPERLINK("https://leilaoonline.net/lote/detalhe/35293", "2214")</f>
      </c>
      <c r="B79" s="4" t="s">
        <f>=HYPERLINK("https://leilaoonline.net/lote/detalhe/35293", " TRANSBORDO SMR 10500 10 T, PATRIM 141166, UND JATAÍ")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=HYPERLINK("https://leilaoonline.net/lote/detalhe/35304", "2215")</f>
      </c>
      <c r="B80" s="4" t="s">
        <f>=HYPERLINK("https://leilaoonline.net/lote/detalhe/35304", " TRANSBORDO SMR 10500 10 T, PATRIM 140981, UND JATAÍ")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=HYPERLINK("https://leilaoonline.net/lote/detalhe/35309", "2216")</f>
      </c>
      <c r="B81" s="4" t="s">
        <f>=HYPERLINK("https://leilaoonline.net/lote/detalhe/35309", " TRANSBORDO SMR 10500 10 T, PATRIM 140972, UND JATAÍ")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=HYPERLINK("https://leilaoonline.net/lote/detalhe/35310", "2217")</f>
      </c>
      <c r="B82" s="4" t="s">
        <f>=HYPERLINK("https://leilaoonline.net/lote/detalhe/35310", " TRANSBORDO SMR 10500 10 T, PATRIM 140973, UND JATAÍ")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=HYPERLINK("https://leilaoonline.net/lote/detalhe/35302", "2218")</f>
      </c>
      <c r="B83" s="4" t="s">
        <f>=HYPERLINK("https://leilaoonline.net/lote/detalhe/35302", " TRANSBORDO SMR 10500 10 T, PATRIM 141760, UND JATAÍ")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=HYPERLINK("https://leilaoonline.net/lote/detalhe/35305", "2219")</f>
      </c>
      <c r="B84" s="4" t="s">
        <f>=HYPERLINK("https://leilaoonline.net/lote/detalhe/35305", " TRANSBORDO SMR 10500 10 T, PATRIM 140983, UND JATAÍ")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=HYPERLINK("https://leilaoonline.net/lote/detalhe/35296", "2220")</f>
      </c>
      <c r="B85" s="4" t="s">
        <f>=HYPERLINK("https://leilaoonline.net/lote/detalhe/35296", " TRANSBORDO SMR 10500 10 T, PATRIM 140960, UND JATAÍ")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=HYPERLINK("https://leilaoonline.net/lote/detalhe/35298", "2221")</f>
      </c>
      <c r="B86" s="4" t="s">
        <f>=HYPERLINK("https://leilaoonline.net/lote/detalhe/35298", " TRANSBORDO SMR 10500 10 T, PATRIM 141799, UND JATAÍ")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=HYPERLINK("https://leilaoonline.net/lote/detalhe/35301", "2224")</f>
      </c>
      <c r="B87" s="4" t="s">
        <f>=HYPERLINK("https://leilaoonline.net/lote/detalhe/35301", " TRANSBORDO SMR 10500 10 T, PATRIM 140970, UND JATAÍ")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=HYPERLINK("https://leilaoonline.net/lote/detalhe/35297", "2225")</f>
      </c>
      <c r="B88" s="4" t="s">
        <f>=HYPERLINK("https://leilaoonline.net/lote/detalhe/35297", " TRANSBORDO SMR 10500 10 T, PATRIM 141786, UND JATAÍ")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=HYPERLINK("https://leilaoonline.net/lote/detalhe/35307", "2226")</f>
      </c>
      <c r="B89" s="4" t="s">
        <f>=HYPERLINK("https://leilaoonline.net/lote/detalhe/35307", " TRANSBORDO SMR 10500 10 T, PATRIM 141795, UND JATAÍ")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=HYPERLINK("https://leilaoonline.net/lote/detalhe/35295", "2227")</f>
      </c>
      <c r="B90" s="4" t="s">
        <f>=HYPERLINK("https://leilaoonline.net/lote/detalhe/35295", " TRANSBORDO SMR 10500 10 T, PATRIM 141798, UND JATAÍ")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=HYPERLINK("https://leilaoonline.net/lote/detalhe/35300", "2228")</f>
      </c>
      <c r="B91" s="4" t="s">
        <f>=HYPERLINK("https://leilaoonline.net/lote/detalhe/35300", " TRANSBORDO SMR 10500 10 T, PATRIM 141761, UND JATAÍ")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=HYPERLINK("https://leilaoonline.net/lote/detalhe/35303", "2229")</f>
      </c>
      <c r="B92" s="4" t="s">
        <f>=HYPERLINK("https://leilaoonline.net/lote/detalhe/35303", " TRANSBORDO SMR 10500 10 T, S/FR, UND JATAÍ")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=HYPERLINK("https://leilaoonline.net/lote/detalhe/34907", "2230")</f>
      </c>
      <c r="B93" s="4" t="s">
        <f>=HYPERLINK("https://leilaoonline.net/lote/detalhe/34907", "2 CAIXA DE TRANSBORDO, S/FR, UND JATAÍ")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=HYPERLINK("https://leilaoonline.net/lote/detalhe/34908", "2231")</f>
      </c>
      <c r="B94" s="4" t="s">
        <f>=HYPERLINK("https://leilaoonline.net/lote/detalhe/34908", "DIVERSAS PEÇAS: SUCATA DE PEÇAS DE COLHEDORA, RODA E PLATAFORMA, UND JATAÍ")</f>
      </c>
      <c r="C94" s="4" t="inlineStr">
        <is>
          <t>Vendido</t>
        </is>
      </c>
      <c r="D94" s="4" t="inlineStr">
        <is>
          <t>50</t>
        </is>
      </c>
      <c r="E94" s="5" t="inlineStr">
        <is>
          <t>8.100,00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=HYPERLINK("https://leilaoonline.net/lote/detalhe/34917", "2232")</f>
      </c>
      <c r="B95" s="4" t="s">
        <f>=HYPERLINK("https://leilaoonline.net/lote/detalhe/34917", "1 CAIXA DE TRANSBORDO C/ DIVERSAS PEÇAS, S/FR, UND JATAÍ")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=HYPERLINK("https://leilaoonline.net/lote/detalhe/34909", "2233")</f>
      </c>
      <c r="B96" s="4" t="s">
        <f>=HYPERLINK("https://leilaoonline.net/lote/detalhe/34909", "TANQUE GASCOM, S/FR, UND JATAÍ")</f>
      </c>
      <c r="C96" s="4" t="inlineStr">
        <is>
          <t>Não vendido</t>
        </is>
      </c>
      <c r="D96" s="4" t="inlineStr">
        <is>
          <t>39</t>
        </is>
      </c>
      <c r="E96" s="5" t="inlineStr">
        <is>
          <t>10.300,00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=HYPERLINK("https://leilaoonline.net/lote/detalhe/35292", "2234")</f>
      </c>
      <c r="B97" s="4" t="s">
        <f>=HYPERLINK("https://leilaoonline.net/lote/detalhe/35292", " REBOQUE ANTONINI 7,60M, ANO 1996, CARROCERIA TRANSBORDO, S/FR, UND JATAÍ")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=HYPERLINK("https://leilaoonline.net/lote/detalhe/34910", "2235")</f>
      </c>
      <c r="B98" s="4" t="s">
        <f>=HYPERLINK("https://leilaoonline.net/lote/detalhe/34910", "1 DISJUNTOR GD HITACHI, 3 DISJUNTOR PQ E 3 SUCATA DE TRANSFORMADOR, UND JATAÍ")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=HYPERLINK("https://leilaoonline.net/lote/detalhe/34913", "2237")</f>
      </c>
      <c r="B99" s="4" t="s">
        <f>=HYPERLINK("https://leilaoonline.net/lote/detalhe/34913", "3 CONJUNTO DE FILTRO PARA DIESEL C/MOTOR, S/FR, UND JATAÍ")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1.200,00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=HYPERLINK("https://leilaoonline.net/lote/detalhe/34912", "2238")</f>
      </c>
      <c r="B100" s="4" t="s">
        <f>=HYPERLINK("https://leilaoonline.net/lote/detalhe/34912", "3 GERADORES, 1 BOMBA E 1 MOEDA, S/FR, UND JATAÍ")</f>
      </c>
      <c r="C100" s="4" t="inlineStr">
        <is>
          <t>Vendido</t>
        </is>
      </c>
      <c r="D100" s="4" t="inlineStr">
        <is>
          <t>8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=HYPERLINK("https://leilaoonline.net/lote/detalhe/34914", "2239")</f>
      </c>
      <c r="B101" s="4" t="s">
        <f>=HYPERLINK("https://leilaoonline.net/lote/detalhe/34914", "ARMÁRIOS DE AÇO - APROXIMADAMENTE 45 PEÇAS, S/FR, UND JATAÍ")</f>
      </c>
      <c r="C101" s="4" t="inlineStr">
        <is>
          <t>Vendido</t>
        </is>
      </c>
      <c r="D101" s="4" t="inlineStr">
        <is>
          <t>21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=HYPERLINK("https://leilaoonline.net/lote/detalhe/34915", "2240")</f>
      </c>
      <c r="B102" s="4" t="s">
        <f>=HYPERLINK("https://leilaoonline.net/lote/detalhe/34915", "DOLLY, PATRIM 140943, UND JATAÍ (SEM DOCUMENTO)")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5.800,00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=HYPERLINK("https://leilaoonline.net/lote/detalhe/34916", "2241")</f>
      </c>
      <c r="B103" s="4" t="s">
        <f>=HYPERLINK("https://leilaoonline.net/lote/detalhe/34916", "DOLLY, PATRIM 140921, UND JATAÍ ( SEM DOCUMENTO)")</f>
      </c>
      <c r="C103" s="4" t="inlineStr">
        <is>
          <t>Vendido</t>
        </is>
      </c>
      <c r="D103" s="4" t="inlineStr">
        <is>
          <t>26</t>
        </is>
      </c>
      <c r="E103" s="5" t="inlineStr">
        <is>
          <t>6.250,00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=HYPERLINK("https://leilaoonline.net/lote/detalhe/34903", "2242")</f>
      </c>
      <c r="B104" s="4" t="s">
        <f>=HYPERLINK("https://leilaoonline.net/lote/detalhe/34903", "MUNCK, S/FR, UND JATAÍ")</f>
      </c>
      <c r="C104" s="4" t="inlineStr">
        <is>
          <t>Vendido</t>
        </is>
      </c>
      <c r="D104" s="4" t="inlineStr">
        <is>
          <t>69</t>
        </is>
      </c>
      <c r="E104" s="5" t="inlineStr">
        <is>
          <t>23.000,00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=HYPERLINK("https://leilaoonline.net/lote/detalhe/34904", "2244")</f>
      </c>
      <c r="B105" s="4" t="s">
        <f>=HYPERLINK("https://leilaoonline.net/lote/detalhe/34904", "DOLLY, PATRIM 83714, UND JATAÍ (SEM DOCUMENTO)")</f>
      </c>
      <c r="C105" s="4" t="inlineStr">
        <is>
          <t>Vendido</t>
        </is>
      </c>
      <c r="D105" s="4" t="inlineStr">
        <is>
          <t>22</t>
        </is>
      </c>
      <c r="E105" s="5" t="inlineStr">
        <is>
          <t>5.650,00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=HYPERLINK("https://leilaoonline.net/lote/detalhe/34905", "2246")</f>
      </c>
      <c r="B106" s="4" t="s">
        <f>=HYPERLINK("https://leilaoonline.net/lote/detalhe/34905", "1 CARRETA DE SERVIÇOS DIVERSOS, S/FR 163711, UND JATAÍ")</f>
      </c>
      <c r="C106" s="4" t="inlineStr">
        <is>
          <t>Não vendido</t>
        </is>
      </c>
      <c r="D106" s="4" t="inlineStr">
        <is>
          <t>14</t>
        </is>
      </c>
      <c r="E106" s="5" t="inlineStr">
        <is>
          <t>1.700,00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=HYPERLINK("https://leilaoonline.net/lote/detalhe/35127", "2250")</f>
      </c>
      <c r="B107" s="4" t="s">
        <f>=HYPERLINK("https://leilaoonline.net/lote/detalhe/35127", " 2 COBRIDOR, FR165264/62, UND JATAÍ")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=HYPERLINK("https://leilaoonline.net/lote/detalhe/35327", "2251")</f>
      </c>
      <c r="B108" s="4" t="s">
        <f>=HYPERLINK("https://leilaoonline.net/lote/detalhe/35327", " S.REBOQUE REB/TECTRAN SRCM F2 9,60 M, ANO 1994, UND JATAÍ (sem pneus e sapata hidráulica)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=HYPERLINK("https://leilaoonline.net/lote/detalhe/35117", "2253")</f>
      </c>
      <c r="B109" s="4" t="s">
        <f>=HYPERLINK("https://leilaoonline.net/lote/detalhe/35117", " 1 CARRETA P/ TUBO, FR163701, UND JATAÍ")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=HYPERLINK("https://leilaoonline.net/lote/detalhe/35122", "2254")</f>
      </c>
      <c r="B110" s="4" t="s">
        <f>=HYPERLINK("https://leilaoonline.net/lote/detalhe/35122", " 1 SUCATA DE GRADE C/12 DISCOS, FR165231, UND JATAÍ")</f>
      </c>
      <c r="C110" s="4" t="inlineStr">
        <is>
          <t>Não vendido</t>
        </is>
      </c>
      <c r="D110" s="4" t="inlineStr">
        <is>
          <t>33</t>
        </is>
      </c>
      <c r="E110" s="5" t="inlineStr">
        <is>
          <t>4.850,00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=HYPERLINK("https://leilaoonline.net/lote/detalhe/35130", "2255")</f>
      </c>
      <c r="B111" s="4" t="s">
        <f>=HYPERLINK("https://leilaoonline.net/lote/detalhe/35130", " 1 CARRETA P/ TUBO, FR163706, UND JATAÍ")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=HYPERLINK("https://leilaoonline.net/lote/detalhe/35116", "2256")</f>
      </c>
      <c r="B112" s="4" t="s">
        <f>=HYPERLINK("https://leilaoonline.net/lote/detalhe/35116", " 2 COBRIDOR, FR165334/165261, UND JATAÍ")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=HYPERLINK("https://leilaoonline.net/lote/detalhe/35115", "2258")</f>
      </c>
      <c r="B113" s="4" t="s">
        <f>=HYPERLINK("https://leilaoonline.net/lote/detalhe/35115", " 4 SUCATA DE IMPLEMENTO, S/FR, UND JATAÍ")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=HYPERLINK("https://leilaoonline.net/lote/detalhe/35119", "2259")</f>
      </c>
      <c r="B114" s="4" t="s">
        <f>=HYPERLINK("https://leilaoonline.net/lote/detalhe/35119", " SUCATA DE IMPLEMENTO (CARRETA NÃO FAZ PARTE DO LOTE), S/FR, UND JATAÍ")</f>
      </c>
      <c r="C114" s="4" t="inlineStr">
        <is>
          <t>Não vendido</t>
        </is>
      </c>
      <c r="D114" s="4" t="inlineStr">
        <is>
          <t>187</t>
        </is>
      </c>
      <c r="E114" s="5" t="inlineStr">
        <is>
          <t>68.500,00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=HYPERLINK("https://leilaoonline.net/lote/detalhe/35120", "2260")</f>
      </c>
      <c r="B115" s="4" t="s">
        <f>=HYPERLINK("https://leilaoonline.net/lote/detalhe/35120", " CARRETA BAZUCA, S/FR, UND JATAÍ")</f>
      </c>
      <c r="C115" s="4" t="inlineStr">
        <is>
          <t>Não vendido</t>
        </is>
      </c>
      <c r="D115" s="4" t="inlineStr">
        <is>
          <t>12</t>
        </is>
      </c>
      <c r="E115" s="5" t="inlineStr">
        <is>
          <t>6.500,00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=HYPERLINK("https://leilaoonline.net/lote/detalhe/35118", "2261")</f>
      </c>
      <c r="B116" s="4" t="s">
        <f>=HYPERLINK("https://leilaoonline.net/lote/detalhe/35118", " 1 MOTO BOMBA, FR164824, UND JATAÍ")</f>
      </c>
      <c r="C116" s="4" t="inlineStr">
        <is>
          <t>Não vendido</t>
        </is>
      </c>
      <c r="D116" s="4" t="inlineStr">
        <is>
          <t>27</t>
        </is>
      </c>
      <c r="E116" s="5" t="inlineStr">
        <is>
          <t>8.950,00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=HYPERLINK("https://leilaoonline.net/lote/detalhe/35124", "2262")</f>
      </c>
      <c r="B117" s="4" t="s">
        <f>=HYPERLINK("https://leilaoonline.net/lote/detalhe/35124", " 1 MOTO BOMBA, FR164823, UND JATAÍ")</f>
      </c>
      <c r="C117" s="4" t="inlineStr">
        <is>
          <t>Não vendido</t>
        </is>
      </c>
      <c r="D117" s="4" t="inlineStr">
        <is>
          <t>27</t>
        </is>
      </c>
      <c r="E117" s="5" t="inlineStr">
        <is>
          <t>9.250,00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=HYPERLINK("https://leilaoonline.net/lote/detalhe/35125", "2263")</f>
      </c>
      <c r="B118" s="4" t="s">
        <f>=HYPERLINK("https://leilaoonline.net/lote/detalhe/35125", " 1 MOTO BOMBA, FR164816, UND JATAÍ")</f>
      </c>
      <c r="C118" s="4" t="inlineStr">
        <is>
          <t>Não vendido</t>
        </is>
      </c>
      <c r="D118" s="4" t="inlineStr">
        <is>
          <t>31</t>
        </is>
      </c>
      <c r="E118" s="5" t="inlineStr">
        <is>
          <t>9.100,00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=HYPERLINK("https://leilaoonline.net/lote/detalhe/35126", "2264")</f>
      </c>
      <c r="B119" s="4" t="s">
        <f>=HYPERLINK("https://leilaoonline.net/lote/detalhe/35126", " SUCATA DE IMPLEMENTO, FR165245, (EIXO DE DOLLY NÃO FAZ PARTE), UND JATAÍ")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1.400,00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=HYPERLINK("https://leilaoonline.net/lote/detalhe/35129", "2265")</f>
      </c>
      <c r="B120" s="4" t="s">
        <f>=HYPERLINK("https://leilaoonline.net/lote/detalhe/35129", " GRADE 28 DISCOS, FR165243")</f>
      </c>
      <c r="C120" s="4" t="inlineStr">
        <is>
          <t>Não vendido</t>
        </is>
      </c>
      <c r="D120" s="4" t="inlineStr">
        <is>
          <t>83</t>
        </is>
      </c>
      <c r="E120" s="5" t="inlineStr">
        <is>
          <t>18.800,00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=HYPERLINK("https://leilaoonline.net/lote/detalhe/35317", "2266")</f>
      </c>
      <c r="B121" s="4" t="s">
        <f>=HYPERLINK("https://leilaoonline.net/lote/detalhe/35317", " S.REBOQUE REB/ANTONINI 9,60 M, ANO 1993, UND JATAÍ (sem pneus e sapata hidráulica)")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=HYPERLINK("https://leilaoonline.net/lote/detalhe/35123", "2269")</f>
      </c>
      <c r="B122" s="4" t="s">
        <f>=HYPERLINK("https://leilaoonline.net/lote/detalhe/35123", " 1 CARRETA DE AREA DE VIVENCIA, S/FR, UND JATAÍ")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=HYPERLINK("https://leilaoonline.net/lote/detalhe/35121", "2270")</f>
      </c>
      <c r="B123" s="4" t="s">
        <f>=HYPERLINK("https://leilaoonline.net/lote/detalhe/35121", " 1 CARRETA DE AREA DE VIVENCIA, S/FR, UND JATAÍ")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=HYPERLINK("https://leilaoonline.net/lote/detalhe/35128", "2271")</f>
      </c>
      <c r="B124" s="4" t="s">
        <f>=HYPERLINK("https://leilaoonline.net/lote/detalhe/35128", " 3 IMPLEMENTO, S/FR, UND JATAÍ")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1.700,00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=HYPERLINK("https://leilaoonline.net/lote/detalhe/35320", "2272")</f>
      </c>
      <c r="B125" s="4" t="s">
        <f>=HYPERLINK("https://leilaoonline.net/lote/detalhe/35320", " REBOQUE/RODOVIARIA RQ CI PR 8,00 M, ANO 1995, UND JATAÍ (sem pneus e sapata hidráulica)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=HYPERLINK("https://leilaoonline.net/lote/detalhe/35316", "2276")</f>
      </c>
      <c r="B126" s="4" t="s">
        <f>=HYPERLINK("https://leilaoonline.net/lote/detalhe/35316", " REBOQUE R/RANDON RQ CA 12,5M, ANO 2010, UND JATAÍ (sem pneus e sapata hidráulica) ")</f>
      </c>
      <c r="C126" s="4" t="inlineStr">
        <is>
          <t>Não vendido</t>
        </is>
      </c>
      <c r="D126" s="4" t="inlineStr">
        <is>
          <t>32</t>
        </is>
      </c>
      <c r="E126" s="5" t="inlineStr">
        <is>
          <t>23.000,00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=HYPERLINK("https://leilaoonline.net/lote/detalhe/35328", "2277")</f>
      </c>
      <c r="B127" s="4" t="s">
        <f>=HYPERLINK("https://leilaoonline.net/lote/detalhe/35328", " S.REBOQUE SR/RANDONSP SRCA 12,50 M, ANO 2011, UND JATAÍ (sem pneus e sapata hidráulica) ")</f>
      </c>
      <c r="C127" s="4" t="inlineStr">
        <is>
          <t>Vendido</t>
        </is>
      </c>
      <c r="D127" s="4" t="inlineStr">
        <is>
          <t>32</t>
        </is>
      </c>
      <c r="E127" s="5" t="inlineStr">
        <is>
          <t>24.000,00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=HYPERLINK("https://leilaoonline.net/lote/detalhe/35322", "2278")</f>
      </c>
      <c r="B128" s="4" t="s">
        <f>=HYPERLINK("https://leilaoonline.net/lote/detalhe/35322", " S.REBOQUE REB/ANTONINI 9,60 M, ANO 1993, UND JATAÍ (sem pneus e sapata hidráulica)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=HYPERLINK("https://leilaoonline.net/lote/detalhe/35331", "2279")</f>
      </c>
      <c r="B129" s="4" t="s">
        <f>=HYPERLINK("https://leilaoonline.net/lote/detalhe/35331", " S.REBOQUE REB/ANTONINI 9,60 M, ANO 1993, UND JATAÍ (sem pneus e sapata hidráulica)")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=HYPERLINK("https://leilaoonline.net/lote/detalhe/35326", "2280")</f>
      </c>
      <c r="B130" s="4" t="s">
        <f>=HYPERLINK("https://leilaoonline.net/lote/detalhe/35326", " REBOQUE R/RANDONSP RQ CA 12,5M, ANO 2010, UND JATAÍ (sem pneus e sapata hidráulica) ")</f>
      </c>
      <c r="C130" s="4" t="inlineStr">
        <is>
          <t>Não vendido</t>
        </is>
      </c>
      <c r="D130" s="4" t="inlineStr">
        <is>
          <t>25</t>
        </is>
      </c>
      <c r="E130" s="5" t="inlineStr">
        <is>
          <t>22.000,00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=HYPERLINK("https://leilaoonline.net/lote/detalhe/35318", "2281")</f>
      </c>
      <c r="B131" s="4" t="s">
        <f>=HYPERLINK("https://leilaoonline.net/lote/detalhe/35318", " S.REBOQUE SR/USICAMP SRCP E2 10000 12,50 M, ANO 2009, UND JATAÍ (sem pneus e sapata hidráulica)")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=HYPERLINK("https://leilaoonline.net/lote/detalhe/35323", "2282")</f>
      </c>
      <c r="B132" s="4" t="s">
        <f>=HYPERLINK("https://leilaoonline.net/lote/detalhe/35323", " REBOQUE R/RANDON RQ CA 12,5M, ANO 2010, UND JATAÍ (sem pneus e sapata hidráulica)")</f>
      </c>
      <c r="C132" s="4" t="inlineStr">
        <is>
          <t>Não vendido</t>
        </is>
      </c>
      <c r="D132" s="4" t="inlineStr">
        <is>
          <t>21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=HYPERLINK("https://leilaoonline.net/lote/detalhe/35324", "2283")</f>
      </c>
      <c r="B133" s="4" t="s">
        <f>=HYPERLINK("https://leilaoonline.net/lote/detalhe/35324", " REBOQUE R/RANDONSP RQ CA 12,5M, ANO 2010/2011, UND JATAÍ (sem pneus e sapata hidráulica)")</f>
      </c>
      <c r="C133" s="4" t="inlineStr">
        <is>
          <t>Vendido</t>
        </is>
      </c>
      <c r="D133" s="4" t="inlineStr">
        <is>
          <t>42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=HYPERLINK("https://leilaoonline.net/lote/detalhe/35330", "2284")</f>
      </c>
      <c r="B134" s="4" t="s">
        <f>=HYPERLINK("https://leilaoonline.net/lote/detalhe/35330", " S.REBOQUE SR/RANDONSP SRCA CA  12,50 M, ANO 2011, UND JATAÍ (sem pneus e sapata hidráulica)")</f>
      </c>
      <c r="C134" s="4" t="inlineStr">
        <is>
          <t>Vendido</t>
        </is>
      </c>
      <c r="D134" s="4" t="inlineStr">
        <is>
          <t>32</t>
        </is>
      </c>
      <c r="E134" s="5" t="inlineStr">
        <is>
          <t>27.500,00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=HYPERLINK("https://leilaoonline.net/lote/detalhe/35353", "2285")</f>
      </c>
      <c r="B135" s="4" t="s">
        <f>=HYPERLINK("https://leilaoonline.net/lote/detalhe/35353", " REBOQUE R/RANDONSP RQ CA 12,5M, ANO 2010/2011, UND JATAÍ (sem pneus e sapata hidráulica)")</f>
      </c>
      <c r="C135" s="4" t="inlineStr">
        <is>
          <t>Vendido</t>
        </is>
      </c>
      <c r="D135" s="4" t="inlineStr">
        <is>
          <t>27</t>
        </is>
      </c>
      <c r="E135" s="5" t="inlineStr">
        <is>
          <t>25.750,00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=HYPERLINK("https://leilaoonline.net/lote/detalhe/35351", "2286")</f>
      </c>
      <c r="B136" s="4" t="s">
        <f>=HYPERLINK("https://leilaoonline.net/lote/detalhe/35351", " REBOQUE R/RANDONSP RQ CA 12,5M, ANO 2010/2011, UND JATAÍ (sem pneus e sapata hidráulica) ")</f>
      </c>
      <c r="C136" s="4" t="inlineStr">
        <is>
          <t>Vendido</t>
        </is>
      </c>
      <c r="D136" s="4" t="inlineStr">
        <is>
          <t>42</t>
        </is>
      </c>
      <c r="E136" s="5" t="inlineStr">
        <is>
          <t>26.250,00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=HYPERLINK("https://leilaoonline.net/lote/detalhe/35361", "2287")</f>
      </c>
      <c r="B137" s="4" t="s">
        <f>=HYPERLINK("https://leilaoonline.net/lote/detalhe/35361", " REBOQUE R/RANDONSP RQ CA 12,5M, ANO 2010, UND JATAÍ (sem pneus e sapata hidráulica) 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28.750,00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=HYPERLINK("https://leilaoonline.net/lote/detalhe/35358", "2288")</f>
      </c>
      <c r="B138" s="4" t="s">
        <f>=HYPERLINK("https://leilaoonline.net/lote/detalhe/35358", " S.REBOQUE SR/RANDONSP SRCA CA  12,50 M, ANO 2011, UND JATAÍ (sem pneus e sapata hidráulica)")</f>
      </c>
      <c r="C138" s="4" t="inlineStr">
        <is>
          <t>Vendido</t>
        </is>
      </c>
      <c r="D138" s="4" t="inlineStr">
        <is>
          <t>39</t>
        </is>
      </c>
      <c r="E138" s="5" t="inlineStr">
        <is>
          <t>31.500,00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=HYPERLINK("https://leilaoonline.net/lote/detalhe/35355", "2290")</f>
      </c>
      <c r="B139" s="4" t="s">
        <f>=HYPERLINK("https://leilaoonline.net/lote/detalhe/35355", " S.REBOQUE SR/RANDONSP SRCA CA  12,50 M, ANO 2011, UND JATAÍ (sem pneus e sapata hidráulica) ")</f>
      </c>
      <c r="C139" s="4" t="inlineStr">
        <is>
          <t>Vendido</t>
        </is>
      </c>
      <c r="D139" s="4" t="inlineStr">
        <is>
          <t>32</t>
        </is>
      </c>
      <c r="E139" s="5" t="inlineStr">
        <is>
          <t>29.000,00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=HYPERLINK("https://leilaoonline.net/lote/detalhe/35357", "2292")</f>
      </c>
      <c r="B140" s="4" t="s">
        <f>=HYPERLINK("https://leilaoonline.net/lote/detalhe/35357", " S.REBOQUE SR/RANDONSP RQ CA 12,5M, ANO 2010/2011, UND JATAÍ (sem pneus e sapata hidráulica) ")</f>
      </c>
      <c r="C140" s="4" t="inlineStr">
        <is>
          <t>Vendido</t>
        </is>
      </c>
      <c r="D140" s="4" t="inlineStr">
        <is>
          <t>36</t>
        </is>
      </c>
      <c r="E140" s="5" t="inlineStr">
        <is>
          <t>29.250,00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=HYPERLINK("https://leilaoonline.net/lote/detalhe/35359", "2293")</f>
      </c>
      <c r="B141" s="4" t="s">
        <f>=HYPERLINK("https://leilaoonline.net/lote/detalhe/35359", " REBOQUE R/RANDONSP RQ CA 12,5M, ANO 2010, UND JATAÍ (sem pneus e sapata hidráulica)")</f>
      </c>
      <c r="C141" s="4" t="inlineStr">
        <is>
          <t>Vendido</t>
        </is>
      </c>
      <c r="D141" s="4" t="inlineStr">
        <is>
          <t>27</t>
        </is>
      </c>
      <c r="E141" s="5" t="inlineStr">
        <is>
          <t>26.000,00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=HYPERLINK("https://leilaoonline.net/lote/detalhe/35362", "2294")</f>
      </c>
      <c r="B142" s="4" t="s">
        <f>=HYPERLINK("https://leilaoonline.net/lote/detalhe/35362", " REBOQUE R/RANDONSP RQ CA 12,5M, ANO 2010, UND JATAÍ (sem pneus e sapata hidráulica) ")</f>
      </c>
      <c r="C142" s="4" t="inlineStr">
        <is>
          <t>Vendido</t>
        </is>
      </c>
      <c r="D142" s="4" t="inlineStr">
        <is>
          <t>34</t>
        </is>
      </c>
      <c r="E142" s="5" t="inlineStr">
        <is>
          <t>28.500,00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=HYPERLINK("https://leilaoonline.net/lote/detalhe/35352", "2297")</f>
      </c>
      <c r="B143" s="4" t="s">
        <f>=HYPERLINK("https://leilaoonline.net/lote/detalhe/35352", " S.REBOQUE SR/RANDONSP SR CA CA  12,50 M, ANO 2011, UND JATAÍ (sem pneus e sapata hidráulica) ")</f>
      </c>
      <c r="C143" s="4" t="inlineStr">
        <is>
          <t>Vendido</t>
        </is>
      </c>
      <c r="D143" s="4" t="inlineStr">
        <is>
          <t>26</t>
        </is>
      </c>
      <c r="E143" s="5" t="inlineStr">
        <is>
          <t>30.000,00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=HYPERLINK("https://leilaoonline.net/lote/detalhe/35356", "2298")</f>
      </c>
      <c r="B144" s="4" t="s">
        <f>=HYPERLINK("https://leilaoonline.net/lote/detalhe/35356", " REBOQUE R/RANDONSP RQ CA 12,5M, ANO 2010, UND JATAÍ (sem pneus e sapata hidráulica) ")</f>
      </c>
      <c r="C144" s="4" t="inlineStr">
        <is>
          <t>Vendido</t>
        </is>
      </c>
      <c r="D144" s="4" t="inlineStr">
        <is>
          <t>26</t>
        </is>
      </c>
      <c r="E144" s="5" t="inlineStr">
        <is>
          <t>25.500,00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=HYPERLINK("https://leilaoonline.net/lote/detalhe/35364", "2299")</f>
      </c>
      <c r="B145" s="4" t="s">
        <f>=HYPERLINK("https://leilaoonline.net/lote/detalhe/35364", " REBOQUE  R/RANDONSP RQ CA 12,5M, ANO 2010, UND JATAÍ (sem pneus e sapata hidráulica) ")</f>
      </c>
      <c r="C145" s="4" t="inlineStr">
        <is>
          <t>Vendido</t>
        </is>
      </c>
      <c r="D145" s="4" t="inlineStr">
        <is>
          <t>25</t>
        </is>
      </c>
      <c r="E145" s="5" t="inlineStr">
        <is>
          <t>25.000,00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=HYPERLINK("https://leilaoonline.net/lote/detalhe/35363", "2300")</f>
      </c>
      <c r="B146" s="4" t="s">
        <f>=HYPERLINK("https://leilaoonline.net/lote/detalhe/35363", " S.REBOQUE SR/USICAMP SRCP E2 10000 12,50 M, ANO 2009, UND JATAÍ (sem pneus e sapata hidráulica) 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19.000,00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=HYPERLINK("https://leilaoonline.net/lote/detalhe/35365", "2301")</f>
      </c>
      <c r="B147" s="4" t="s">
        <f>=HYPERLINK("https://leilaoonline.net/lote/detalhe/35365", " REBOQUE R/RANDONSP RQ CA 12,5M, ANO 2010/2011, UND JATAÍ (sem pneus e sapata hidráulica) ")</f>
      </c>
      <c r="C147" s="4" t="inlineStr">
        <is>
          <t>Vendido</t>
        </is>
      </c>
      <c r="D147" s="4" t="inlineStr">
        <is>
          <t>30</t>
        </is>
      </c>
      <c r="E147" s="5" t="inlineStr">
        <is>
          <t>26.000,00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=HYPERLINK("https://leilaoonline.net/lote/detalhe/34906", "2302")</f>
      </c>
      <c r="B148" s="4" t="s">
        <f>=HYPERLINK("https://leilaoonline.net/lote/detalhe/34906", "DOLLY, FR164774, UND JATAÍ (SEM DOCUMENTO)")</f>
      </c>
      <c r="C148" s="4" t="inlineStr">
        <is>
          <t>Vendido</t>
        </is>
      </c>
      <c r="D148" s="4" t="inlineStr">
        <is>
          <t>32</t>
        </is>
      </c>
      <c r="E148" s="5" t="inlineStr">
        <is>
          <t>8.200,00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=HYPERLINK("https://leilaoonline.net/lote/detalhe/35733", "2303")</f>
      </c>
      <c r="B149" s="4" t="s">
        <f>=HYPERLINK("https://leilaoonline.net/lote/detalhe/35733", "PORTAS E JANELAS, S/FR, UND MUNDIAL")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=HYPERLINK("https://leilaoonline.net/lote/detalhe/35734", "2304")</f>
      </c>
      <c r="B150" s="4" t="s">
        <f>=HYPERLINK("https://leilaoonline.net/lote/detalhe/35734", "SUCATA MISTA  CAVACO BRONZE/FERRO, S/FR, UND CAARAPÓ")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=HYPERLINK("https://leilaoonline.net/lote/detalhe/35834", "2305")</f>
      </c>
      <c r="B151" s="4" t="s">
        <f>=HYPERLINK("https://leilaoonline.net/lote/detalhe/35834", "ARCO DE CHAPA, S/FR, UND GASA")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=HYPERLINK("https://leilaoonline.net/lote/detalhe/36330", "2306")</f>
      </c>
      <c r="B152" s="4" t="s">
        <f>=HYPERLINK("https://leilaoonline.net/lote/detalhe/36330", "DIVERSAS CADEIRAS, MAQUINA DE CAFÉ, CESTO DE LIXO BLINOX, BEBEDOUROS ( SEM A TORNEIRA) UNIDADE IGARAPO")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=HYPERLINK("https://leilaoonline.net/lote/detalhe/36541", "8020")</f>
      </c>
      <c r="B153" s="4" t="s">
        <f>=HYPERLINK("https://leilaoonline.net/lote/detalhe/36541", "  2 TRANSFORMADORES 2000KVA, MOD.MARANGONI, SERIE 30040,30039,LOC.Terminal de são Paulo - Base Ipiranga")</f>
      </c>
      <c r="C153" s="4" t="inlineStr">
        <is>
          <t>Não vendido</t>
        </is>
      </c>
      <c r="D153" s="4" t="inlineStr">
        <is>
          <t>148</t>
        </is>
      </c>
      <c r="E153" s="5" t="inlineStr">
        <is>
          <t>33.350,00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=HYPERLINK("https://leilaoonline.net/lote/detalhe/36316", "20235")</f>
      </c>
      <c r="B154" s="4" t="s">
        <f>=HYPERLINK("https://leilaoonline.net/lote/detalhe/36316", "CARPETE APROX. 4.500 M2 LARGURA 50X 50 CM - SF. UND. COSTA PINTO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350,00</t>
        </is>
      </c>
      <c r="F1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2026-06-15T17:58:10.00Z</dcterms:created>
  <dc:creator>Tellks Tecnologia</dc:creator>
  <cp:revision>0</cp:revision>
</cp:coreProperties>
</file>