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CAMINHÕES, TRATORES, VEÍCULOS, REBOQUES, IMPL. AGRICOLAS,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=HYPERLINK("https://leilaoonline.net/lote/detalhe/5053", "002")</f>
      </c>
      <c r="B11" s="4" t="s">
        <f>=HYPERLINK("https://leilaoonline.net/lote/detalhe/5053", " Rolo Compactador CAT CS423E Ano / Mod:  2011 FROTA: 5509")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=HYPERLINK("https://leilaoonline.net/lote/detalhe/5055", "003")</f>
      </c>
      <c r="B12" s="4" t="s">
        <f>=HYPERLINK("https://leilaoonline.net/lote/detalhe/5055", " Trator MF 283 4 Ano / Mod:  2006 FROTA: 5018 Horímetro:  2290")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=HYPERLINK("https://leilaoonline.net/lote/detalhe/5057", "004")</f>
      </c>
      <c r="B13" s="4" t="s">
        <f>=HYPERLINK("https://leilaoonline.net/lote/detalhe/5057", " VW Saveiro 1.6 CS FLEX; BRANCA Ano / Mod:  2011/2012 FROTA: 1055 Placa:  ERR-2196 Chassi:  9BWKB05W3CP049502")</f>
      </c>
      <c r="C13" s="4" t="inlineStr">
        <is>
          <t>Vendido</t>
        </is>
      </c>
      <c r="D13" s="4" t="inlineStr">
        <is>
          <t>11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=HYPERLINK("https://leilaoonline.net/lote/detalhe/5056", "005")</f>
      </c>
      <c r="B14" s="4" t="s">
        <f>=HYPERLINK("https://leilaoonline.net/lote/detalhe/5056", " Trator JD Gator  - Utilitario  Ano / Mod:  2013 FROTA: 5177 Horímetro:  50145")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=HYPERLINK("https://leilaoonline.net/lote/detalhe/5054", "006")</f>
      </c>
      <c r="B15" s="4" t="s">
        <f>=HYPERLINK("https://leilaoonline.net/lote/detalhe/5054", " VW Saveiro 1.6 CS FLEX; BRANCA Ano / Mod:  2011/2012 FROTA: 1058 Placa:  EVN-0534 Chassi:  9BWKB05U0CP098995")</f>
      </c>
      <c r="C15" s="4" t="inlineStr">
        <is>
          <t>Vendido</t>
        </is>
      </c>
      <c r="D15" s="4" t="inlineStr">
        <is>
          <t>8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=HYPERLINK("https://leilaoonline.net/lote/detalhe/5058", "008")</f>
      </c>
      <c r="B16" s="4" t="s">
        <f>=HYPERLINK("https://leilaoonline.net/lote/detalhe/5058", " Toyota Etios HB XS FLEX; BRANCA Ano / Mod:  2013/2013 FROTA: 1067 Placa:  FHI-0732 Chassi:  9BRK19BT3D2006931")</f>
      </c>
      <c r="C16" s="4" t="inlineStr">
        <is>
          <t>Vendido</t>
        </is>
      </c>
      <c r="D16" s="4" t="inlineStr">
        <is>
          <t>42</t>
        </is>
      </c>
      <c r="E16" s="5" t="inlineStr">
        <is>
          <t>20.250,00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=HYPERLINK("https://leilaoonline.net/lote/detalhe/5061", "009")</f>
      </c>
      <c r="B17" s="4" t="s">
        <f>=HYPERLINK("https://leilaoonline.net/lote/detalhe/5061", " VW GOL 1.0 FLEX; PRATA Ano / Mod:  2012/2013 FROTA: 1066 Placa:  FBD-5821 Chassi:  9BWAA05U9DP027309")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=HYPERLINK("https://leilaoonline.net/lote/detalhe/5059", "010")</f>
      </c>
      <c r="B18" s="4" t="s">
        <f>=HYPERLINK("https://leilaoonline.net/lote/detalhe/5059", " VW Saveiro 1.6 CS FLEX; BRANCA Ano / Mod:  2012/2013 FROTA: 1065 Placa:  FBD-5842 Chassi:  9BWKB05U9DP033631")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=HYPERLINK("https://leilaoonline.net/lote/detalhe/5064", "011")</f>
      </c>
      <c r="B19" s="4" t="s">
        <f>=HYPERLINK("https://leilaoonline.net/lote/detalhe/5064", " Caminhão Iveco Trakker 380T38N DIESEL; BRANCA. OBS: SEM JULIETAS. Ano / Mod:  2009/2010 FROTA: 2043 Placa:  EPI-5865 Chassi:  93ZE3TRT0A8500135")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=HYPERLINK("https://leilaoonline.net/lote/detalhe/5062", "012")</f>
      </c>
      <c r="B20" s="4" t="s">
        <f>=HYPERLINK("https://leilaoonline.net/lote/detalhe/5062", " CARREGADEIRA DE CANA MF 290 4x4. OBS.: MOTOR/CÂMBIO EM MANUTENÇÃO Ano / Mod:  2006 FROTA: 5032")</f>
      </c>
      <c r="C20" s="4" t="inlineStr">
        <is>
          <t>Vendido</t>
        </is>
      </c>
      <c r="D20" s="4" t="inlineStr">
        <is>
          <t>70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=HYPERLINK("https://leilaoonline.net/lote/detalhe/5060", "013")</f>
      </c>
      <c r="B21" s="4" t="s">
        <f>=HYPERLINK("https://leilaoonline.net/lote/detalhe/5060", " Caminhão VW 16.200 DIESEL; BRANCA. OBS.: Motor/câmbio/implemento em manutenção. Ano / Mod:  1999/2000 FROTA: 2010 Placa:  CZB-3336 Chassi:  9BWY2TGF5YRX11859")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=HYPERLINK("https://leilaoonline.net/lote/detalhe/5063", "014")</f>
      </c>
      <c r="B22" s="4" t="s">
        <f>=HYPERLINK("https://leilaoonline.net/lote/detalhe/5063", " Trator Case MXM 150 Ano / Mod:  2008 FROTA: 5008")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=HYPERLINK("https://leilaoonline.net/lote/detalhe/5065", "015")</f>
      </c>
      <c r="B23" s="4" t="s">
        <f>=HYPERLINK("https://leilaoonline.net/lote/detalhe/5065", " Motoniveladora Volvo G940 Ano / Mod:  2009 FROTA: 5062")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=HYPERLINK("https://leilaoonline.net/lote/detalhe/5069", "016")</f>
      </c>
      <c r="B24" s="4" t="s">
        <f>=HYPERLINK("https://leilaoonline.net/lote/detalhe/5069", " Escavadeira R160 LC7 700M Ano / Mod:  2008 FROTA: 5502")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=HYPERLINK("https://leilaoonline.net/lote/detalhe/5068", "017")</f>
      </c>
      <c r="B25" s="4" t="s">
        <f>=HYPERLINK("https://leilaoonline.net/lote/detalhe/5068", " Trator Case MXM 180 Ano / Mod:  2010 FROTA: 5081")</f>
      </c>
      <c r="C25" s="4" t="inlineStr">
        <is>
          <t>Vendido</t>
        </is>
      </c>
      <c r="D25" s="4" t="inlineStr">
        <is>
          <t>8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=HYPERLINK("https://leilaoonline.net/lote/detalhe/5067", "018")</f>
      </c>
      <c r="B26" s="4" t="s">
        <f>=HYPERLINK("https://leilaoonline.net/lote/detalhe/5067", " Colhedora Case A8800 Ano / Mod:  2010 FROTA: 5076")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141.500,00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=HYPERLINK("https://leilaoonline.net/lote/detalhe/5066", "020")</f>
      </c>
      <c r="B27" s="4" t="s">
        <f>=HYPERLINK("https://leilaoonline.net/lote/detalhe/5066", " Trator JD Gator  - Utilitario  Ano / Mod:  2013 FROTA: 5178")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=HYPERLINK("https://leilaoonline.net/lote/detalhe/5070", "021")</f>
      </c>
      <c r="B28" s="4" t="s">
        <f>=HYPERLINK("https://leilaoonline.net/lote/detalhe/5070", " Toyota Etios HB XS FLEX; BRANCA Ano / Mod:  2013/2013 FROTA: 1068 Placa:  FHI-0841 Chassi:  9BRK19BT3D2007657")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=HYPERLINK("https://leilaoonline.net/lote/detalhe/5072", "023")</f>
      </c>
      <c r="B29" s="4" t="s">
        <f>=HYPERLINK("https://leilaoonline.net/lote/detalhe/5072", " Caminhão Iveco Trakker 420T. OBS.: Com 2 julietas, irão sem pneus. Ano / Mod:  2009 FROTA: 2037 Placa:  EIV-6403")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=HYPERLINK("https://leilaoonline.net/lote/detalhe/5073", "024")</f>
      </c>
      <c r="B30" s="4" t="s">
        <f>=HYPERLINK("https://leilaoonline.net/lote/detalhe/5073", " Caminhão Iveco Trakker 420T. OBS.: Com 2 julietas, irão sem pneus. Ano / Mod:  2009 FROTA: 2038 Placa:  EIV-6441")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=HYPERLINK("https://leilaoonline.net/lote/detalhe/5078", "026")</f>
      </c>
      <c r="B31" s="4" t="s">
        <f>=HYPERLINK("https://leilaoonline.net/lote/detalhe/5078", " VW GOL 1.0 FLEX; PRATA Ano / Mod:  2012/2013 FROTA: 1064 Placa:  FBD-5841 Chassi:  9BWAA05U5DP028652")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=HYPERLINK("https://leilaoonline.net/lote/detalhe/5074", "027")</f>
      </c>
      <c r="B32" s="4" t="s">
        <f>=HYPERLINK("https://leilaoonline.net/lote/detalhe/5074", " Carroceria Usicamp Ano / Mod:  FROTA:")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=HYPERLINK("https://leilaoonline.net/lote/detalhe/5075", "028")</f>
      </c>
      <c r="B33" s="4" t="s">
        <f>=HYPERLINK("https://leilaoonline.net/lote/detalhe/5075", " Rolo Compactador de Solo BRISFALTO Ano / Mod:  2000 FROTA: 6003")</f>
      </c>
      <c r="C33" s="4" t="inlineStr">
        <is>
          <t>Vendido</t>
        </is>
      </c>
      <c r="D33" s="4" t="inlineStr">
        <is>
          <t>24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=HYPERLINK("https://leilaoonline.net/lote/detalhe/5076", "029")</f>
      </c>
      <c r="B34" s="4" t="s">
        <f>=HYPERLINK("https://leilaoonline.net/lote/detalhe/5076", " Roçadeira de Arrasto SP1 Ano / Mod:  2000 FROTA: 6198")</f>
      </c>
      <c r="C34" s="4" t="inlineStr">
        <is>
          <t>Vendido</t>
        </is>
      </c>
      <c r="D34" s="4" t="inlineStr">
        <is>
          <t>24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=HYPERLINK("https://leilaoonline.net/lote/detalhe/5080", "030")</f>
      </c>
      <c r="B35" s="4" t="s">
        <f>=HYPERLINK("https://leilaoonline.net/lote/detalhe/5080", " Distribuidor Fertilizantes SOLLUS SPANDER 20 CHTD  Ano / Mod:  2010 FROTA: 6086")</f>
      </c>
      <c r="C35" s="4" t="inlineStr">
        <is>
          <t>Vendido</t>
        </is>
      </c>
      <c r="D35" s="4" t="inlineStr">
        <is>
          <t>18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=HYPERLINK("https://leilaoonline.net/lote/detalhe/5077", "031")</f>
      </c>
      <c r="B36" s="4" t="s">
        <f>=HYPERLINK("https://leilaoonline.net/lote/detalhe/5077", " Transbordo SERMAG TBCP 10000 Ano / Mod:  2011 FROTA: 8576")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=HYPERLINK("https://leilaoonline.net/lote/detalhe/5081", "032")</f>
      </c>
      <c r="B37" s="4" t="s">
        <f>=HYPERLINK("https://leilaoonline.net/lote/detalhe/5081", " Transbordo SANTA IZABEL TASI 12000 Ano / Mod:  2011 FROTA: 8577")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=HYPERLINK("https://leilaoonline.net/lote/detalhe/5079", "033")</f>
      </c>
      <c r="B38" s="4" t="s">
        <f>=HYPERLINK("https://leilaoonline.net/lote/detalhe/5079", " Transbordo SANTA IZABEL TASI 12000 Ano / Mod:  2011 FROTA: 8578")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=HYPERLINK("https://leilaoonline.net/lote/detalhe/5084", "034")</f>
      </c>
      <c r="B39" s="4" t="s">
        <f>=HYPERLINK("https://leilaoonline.net/lote/detalhe/5084", " Transbordo TBCP 10000 Ano / Mod:  2010 FROTA: 8571")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=HYPERLINK("https://leilaoonline.net/lote/detalhe/5082", "035")</f>
      </c>
      <c r="B40" s="4" t="s">
        <f>=HYPERLINK("https://leilaoonline.net/lote/detalhe/5082", " Transbordo TBCP 10000 Ano / Mod:  2010 FROTA: 8570")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=HYPERLINK("https://leilaoonline.net/lote/detalhe/5088", "036")</f>
      </c>
      <c r="B41" s="4" t="s">
        <f>=HYPERLINK("https://leilaoonline.net/lote/detalhe/5088", " Transbordo TBCP 12000 Ano / Mod:  2010 FROTA: 8573")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=HYPERLINK("https://leilaoonline.net/lote/detalhe/5083", "037")</f>
      </c>
      <c r="B42" s="4" t="s">
        <f>=HYPERLINK("https://leilaoonline.net/lote/detalhe/5083", " Transbordo TBCP 10000 Ano / Mod:  2010 FROTA: 8572")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=HYPERLINK("https://leilaoonline.net/lote/detalhe/5086", "038")</f>
      </c>
      <c r="B43" s="4" t="s">
        <f>=HYPERLINK("https://leilaoonline.net/lote/detalhe/5086", " Chassi de reboque 2E Ano / Mod:  FROTA: 8118 Placa:  BWD-0917")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=HYPERLINK("https://leilaoonline.net/lote/detalhe/5085", "039")</f>
      </c>
      <c r="B44" s="4" t="s">
        <f>=HYPERLINK("https://leilaoonline.net/lote/detalhe/5085", " Roçadeira de Arrasto SP1 Ano / Mod:  2004 FROTA: 6199")</f>
      </c>
      <c r="C44" s="4" t="inlineStr">
        <is>
          <t>Vendido</t>
        </is>
      </c>
      <c r="D44" s="4" t="inlineStr">
        <is>
          <t>23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=HYPERLINK("https://leilaoonline.net/lote/detalhe/5087", "040")</f>
      </c>
      <c r="B45" s="4" t="s">
        <f>=HYPERLINK("https://leilaoonline.net/lote/detalhe/5087", " Subsolador TATU AST/MATIC 500 Ano / Mod:  FROTA: 6063")</f>
      </c>
      <c r="C45" s="4" t="inlineStr">
        <is>
          <t>Vendido</t>
        </is>
      </c>
      <c r="D45" s="4" t="inlineStr">
        <is>
          <t>7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=HYPERLINK("https://leilaoonline.net/lote/detalhe/5089", "041")</f>
      </c>
      <c r="B46" s="4" t="s">
        <f>=HYPERLINK("https://leilaoonline.net/lote/detalhe/5089", " Terraceador c/ 20 discos de 30" Ano / Mod:  FROTA:")</f>
      </c>
      <c r="C46" s="4" t="inlineStr">
        <is>
          <t>Vendido</t>
        </is>
      </c>
      <c r="D46" s="4" t="inlineStr">
        <is>
          <t>34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=HYPERLINK("https://leilaoonline.net/lote/detalhe/5090", "042")</f>
      </c>
      <c r="B47" s="4" t="s">
        <f>=HYPERLINK("https://leilaoonline.net/lote/detalhe/5090", " Quadro de grade TATU GAPCP Ano / Mod:  FROTA: 6019")</f>
      </c>
      <c r="C47" s="4" t="inlineStr">
        <is>
          <t>Vendido</t>
        </is>
      </c>
      <c r="D47" s="4" t="inlineStr">
        <is>
          <t>33</t>
        </is>
      </c>
      <c r="E47" s="5" t="inlineStr">
        <is>
          <t>6.800,00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=HYPERLINK("https://leilaoonline.net/lote/detalhe/5092", "043")</f>
      </c>
      <c r="B48" s="4" t="s">
        <f>=HYPERLINK("https://leilaoonline.net/lote/detalhe/5092", " Calcareadeira Inroda Ano / Mod:  2006 FROTA: 6174")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=HYPERLINK("https://leilaoonline.net/lote/detalhe/5095", "044")</f>
      </c>
      <c r="B49" s="4" t="s">
        <f>=HYPERLINK("https://leilaoonline.net/lote/detalhe/5095", " Reboque cana picada 2E Ano / Mod:  2009 FROTA: 8023 Placa:  EIV-5162")</f>
      </c>
      <c r="C49" s="4" t="inlineStr">
        <is>
          <t>Vendido</t>
        </is>
      </c>
      <c r="D49" s="4" t="inlineStr">
        <is>
          <t>16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=HYPERLINK("https://leilaoonline.net/lote/detalhe/5091", "045")</f>
      </c>
      <c r="B50" s="4" t="s">
        <f>=HYPERLINK("https://leilaoonline.net/lote/detalhe/5091", " Reboque auxiliar Dolly 2E Ano / Mod:  2008 FROTA: 8509")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=HYPERLINK("https://leilaoonline.net/lote/detalhe/5093", "046")</f>
      </c>
      <c r="B51" s="4" t="s">
        <f>=HYPERLINK("https://leilaoonline.net/lote/detalhe/5093", " Reboque cana picada 2E Ano / Mod:  2009 FROTA: 8027 Placa:  EIV-5062")</f>
      </c>
      <c r="C51" s="4" t="inlineStr">
        <is>
          <t>Vendido</t>
        </is>
      </c>
      <c r="D51" s="4" t="inlineStr">
        <is>
          <t>11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=HYPERLINK("https://leilaoonline.net/lote/detalhe/5094", "047")</f>
      </c>
      <c r="B52" s="4" t="s">
        <f>=HYPERLINK("https://leilaoonline.net/lote/detalhe/5094", " Reboque cana picada 2E Ano / Mod:  2009 FROTA: 8021 Placa:  EIV-5211")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=HYPERLINK("https://leilaoonline.net/lote/detalhe/5097", "048")</f>
      </c>
      <c r="B53" s="4" t="s">
        <f>=HYPERLINK("https://leilaoonline.net/lote/detalhe/5097", " Reboque cana picada 2E Ano / Mod:  2010 FROTA: 8101 Placa:  BWQ-9310")</f>
      </c>
      <c r="C53" s="4" t="inlineStr">
        <is>
          <t>Vendido</t>
        </is>
      </c>
      <c r="D53" s="4" t="inlineStr">
        <is>
          <t>13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=HYPERLINK("https://leilaoonline.net/lote/detalhe/5096", "049")</f>
      </c>
      <c r="B54" s="4" t="s">
        <f>=HYPERLINK("https://leilaoonline.net/lote/detalhe/5096", " Reboque cana picada 2E Ano / Mod:  2010 FROTA: 8102 Placa:  BWQ-9307")</f>
      </c>
      <c r="C54" s="4" t="inlineStr">
        <is>
          <t>Vendido</t>
        </is>
      </c>
      <c r="D54" s="4" t="inlineStr">
        <is>
          <t>11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=HYPERLINK("https://leilaoonline.net/lote/detalhe/5099", "050")</f>
      </c>
      <c r="B55" s="4" t="s">
        <f>=HYPERLINK("https://leilaoonline.net/lote/detalhe/5099", " Reboque cana picada 2E Ano / Mod:  2010 FROTA: 8097 Placa:  EPI-4513")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=HYPERLINK("https://leilaoonline.net/lote/detalhe/5098", "051")</f>
      </c>
      <c r="B56" s="4" t="s">
        <f>=HYPERLINK("https://leilaoonline.net/lote/detalhe/5098", " Reboque cana picada 2E Ano / Mod:  2009 FROTA: 8024 Placa:  EIV-5142")</f>
      </c>
      <c r="C56" s="4" t="inlineStr">
        <is>
          <t>Vendido</t>
        </is>
      </c>
      <c r="D56" s="4" t="inlineStr">
        <is>
          <t>11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=HYPERLINK("https://leilaoonline.net/lote/detalhe/5101", "052")</f>
      </c>
      <c r="B57" s="4" t="s">
        <f>=HYPERLINK("https://leilaoonline.net/lote/detalhe/5101", " Caixote Usicamp Ano / Mod:  FROTA: 6109")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=HYPERLINK("https://leilaoonline.net/lote/detalhe/5100", "053")</f>
      </c>
      <c r="B58" s="4" t="s">
        <f>=HYPERLINK("https://leilaoonline.net/lote/detalhe/5100", " Caixote Usicamp Ano / Mod:  2010 FROTA: 6112")</f>
      </c>
      <c r="C58" s="4" t="inlineStr">
        <is>
          <t>Vendido</t>
        </is>
      </c>
      <c r="D58" s="4" t="inlineStr">
        <is>
          <t>12</t>
        </is>
      </c>
      <c r="E58" s="5" t="inlineStr">
        <is>
          <t>4.600,00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=HYPERLINK("https://leilaoonline.net/lote/detalhe/5103", "054")</f>
      </c>
      <c r="B59" s="4" t="s">
        <f>=HYPERLINK("https://leilaoonline.net/lote/detalhe/5103", " Caixote Usicamp Ano / Mod:  2010 FROTA: 6102")</f>
      </c>
      <c r="C59" s="4" t="inlineStr">
        <is>
          <t>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=HYPERLINK("https://leilaoonline.net/lote/detalhe/5102", "055")</f>
      </c>
      <c r="B60" s="4" t="s">
        <f>=HYPERLINK("https://leilaoonline.net/lote/detalhe/5102", " Caixote Usicamp Ano / Mod:  2010 FROTA: 6124")</f>
      </c>
      <c r="C60" s="4" t="inlineStr">
        <is>
          <t>Vendido</t>
        </is>
      </c>
      <c r="D60" s="4" t="inlineStr">
        <is>
          <t>19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=HYPERLINK("https://leilaoonline.net/lote/detalhe/5104", "059")</f>
      </c>
      <c r="B61" s="4" t="s">
        <f>=HYPERLINK("https://leilaoonline.net/lote/detalhe/5104", " Reboque auxiliar Dolly 2E Ano / Mod:  2010 FROTA: 8108 Placa:  EPI-5093")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=HYPERLINK("https://leilaoonline.net/lote/detalhe/5105", "061")</f>
      </c>
      <c r="B62" s="4" t="s">
        <f>=HYPERLINK("https://leilaoonline.net/lote/detalhe/5105", " Reboque auxiliar Dolly 2E Ano / Mod:  2010 FROTA: 8111 Placa:  EPI-4923")</f>
      </c>
      <c r="C62" s="4" t="inlineStr">
        <is>
          <t>Vendido</t>
        </is>
      </c>
      <c r="D62" s="4" t="inlineStr">
        <is>
          <t>21</t>
        </is>
      </c>
      <c r="E62" s="5" t="inlineStr">
        <is>
          <t>6.400,00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=HYPERLINK("https://leilaoonline.net/lote/detalhe/5106", "062")</f>
      </c>
      <c r="B63" s="4" t="s">
        <f>=HYPERLINK("https://leilaoonline.net/lote/detalhe/5106", " Reboque cana picada 2E Ano / Mod:  FROTA: 8099 Placa:  EPI-4790")</f>
      </c>
      <c r="C63" s="4" t="inlineStr">
        <is>
          <t>Vendido</t>
        </is>
      </c>
      <c r="D63" s="4" t="inlineStr">
        <is>
          <t>10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=HYPERLINK("https://leilaoonline.net/lote/detalhe/5107", "063")</f>
      </c>
      <c r="B64" s="4" t="s">
        <f>=HYPERLINK("https://leilaoonline.net/lote/detalhe/5107", " Plantadeira SERMAG SE 10000 Ano / Mod:  2011 FROTA: 6132")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=HYPERLINK("https://leilaoonline.net/lote/detalhe/5108", "064")</f>
      </c>
      <c r="B65" s="4" t="s">
        <f>=HYPERLINK("https://leilaoonline.net/lote/detalhe/5108", " Motocicleta Honda BROS NXR150 ESDM Ano / Mod:  2010/2010 FROTA: 1036 Placa:  EOU-9244 Chassi:  92CKD0510AR009022")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=HYPERLINK("https://leilaoonline.net/lote/detalhe/5109", "065")</f>
      </c>
      <c r="B66" s="4" t="s">
        <f>=HYPERLINK("https://leilaoonline.net/lote/detalhe/5109", " Motocicleta Honda BROS NXR150 ESDM Ano / Mod:  2010 FROTA: 1046 Placa:  EOU-9655 Chassi:  92CKD0510AR037711")</f>
      </c>
      <c r="C66" s="4" t="inlineStr">
        <is>
          <t>Vendido</t>
        </is>
      </c>
      <c r="D66" s="4" t="inlineStr">
        <is>
          <t>11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=HYPERLINK("https://leilaoonline.net/lote/detalhe/5110", "066")</f>
      </c>
      <c r="B67" s="4" t="s">
        <f>=HYPERLINK("https://leilaoonline.net/lote/detalhe/5110", " Transbordo TBCP 10000 Ano / Mod:  2010 FROTA: 8572")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2026-06-16T01:58:43.00Z</dcterms:created>
  <dc:creator>Tellks Tecnologia</dc:creator>
  <cp:revision>0</cp:revision>
</cp:coreProperties>
</file>