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=HYPERLINK("https://leilaoonline.net/lote/detalhe/30054", "200")</f>
      </c>
      <c r="B11" s="4" t="s">
        <f>=HYPERLINK("https://leilaoonline.net/lote/detalhe/30054", "GOV-024-2019 - TRATOR DE ESTEIRA - CATERPILLAR - D8L - ANO: 1985")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=HYPERLINK("https://leilaoonline.net/lote/detalhe/30055", "201")</f>
      </c>
      <c r="B12" s="4" t="s">
        <f>=HYPERLINK("https://leilaoonline.net/lote/detalhe/30055", "MARI-PR6314-2019 - PRANCHA REBOQUE - PASTRE - SRCT P4E - ANO: 2005")</f>
      </c>
      <c r="C12" s="4" t="inlineStr">
        <is>
          <t>Vendido</t>
        </is>
      </c>
      <c r="D12" s="4" t="inlineStr">
        <is>
          <t>18</t>
        </is>
      </c>
      <c r="E12" s="5" t="inlineStr">
        <is>
          <t>34.500,00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=HYPERLINK("https://leilaoonline.net/lote/detalhe/30361", "203")</f>
      </c>
      <c r="B13" s="4" t="s">
        <f>=HYPERLINK("https://leilaoonline.net/lote/detalhe/30361", "MARI-PM6215-2019 - Carregadeira - CATERPILLAR - CAT 988H - Ano: 2012")</f>
      </c>
      <c r="C13" s="4" t="inlineStr">
        <is>
          <t>Vendido</t>
        </is>
      </c>
      <c r="D13" s="4" t="inlineStr">
        <is>
          <t>31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=HYPERLINK("https://leilaoonline.net/lote/detalhe/30056", "204")</f>
      </c>
      <c r="B14" s="4" t="s">
        <f>=HYPERLINK("https://leilaoonline.net/lote/detalhe/30056", "MARI-MN1503-2019 - MOTONIVELADORA - CATERPILLAR - CAT 24H 500 HP - ANO: 2006")</f>
      </c>
      <c r="C14" s="4" t="inlineStr">
        <is>
          <t>Vendido</t>
        </is>
      </c>
      <c r="D14" s="4" t="inlineStr">
        <is>
          <t>129</t>
        </is>
      </c>
      <c r="E14" s="5" t="inlineStr">
        <is>
          <t>92.500,00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=HYPERLINK("https://leilaoonline.net/lote/detalhe/30057", "205")</f>
      </c>
      <c r="B15" s="4" t="s">
        <f>=HYPERLINK("https://leilaoonline.net/lote/detalhe/30057", "AGLP-MN2001-2019 - MOTONIVELADORA - CATERPILLAR - 16H - ANO 2005")</f>
      </c>
      <c r="C15" s="4" t="inlineStr">
        <is>
          <t>Vendido</t>
        </is>
      </c>
      <c r="D15" s="4" t="inlineStr">
        <is>
          <t>253</t>
        </is>
      </c>
      <c r="E15" s="5" t="inlineStr">
        <is>
          <t>149.000,00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=HYPERLINK("https://leilaoonline.net/lote/detalhe/30058", "206")</f>
      </c>
      <c r="B16" s="4" t="s">
        <f>=HYPERLINK("https://leilaoonline.net/lote/detalhe/30058", "AGLP-PF6801-2019 - PERFURATRIZ - ATLAS COPCO - DM30 - ANO: 2006")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=HYPERLINK("https://leilaoonline.net/lote/detalhe/30059", "207")</f>
      </c>
      <c r="B17" s="4" t="s">
        <f>=HYPERLINK("https://leilaoonline.net/lote/detalhe/30059", "AGLP-TE1201-2019 - TRATOR DE ESTEIRA - CATERPILLAR - D9R - ANO: 2005")</f>
      </c>
      <c r="C17" s="4" t="inlineStr">
        <is>
          <t>Vendido</t>
        </is>
      </c>
      <c r="D17" s="4" t="inlineStr">
        <is>
          <t>58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=HYPERLINK("https://leilaoonline.net/lote/detalhe/30060", "208")</f>
      </c>
      <c r="B18" s="4" t="s">
        <f>=HYPERLINK("https://leilaoonline.net/lote/detalhe/30060", "PIC-146-2019 - CAMINHÃO FORA DE ESTRADA BUCYRUS MT3300 - BUCYRUS - ANO: 2011")</f>
      </c>
      <c r="C18" s="4" t="inlineStr">
        <is>
          <t>Vendido</t>
        </is>
      </c>
      <c r="D18" s="4" t="inlineStr">
        <is>
          <t>107</t>
        </is>
      </c>
      <c r="E18" s="5" t="inlineStr">
        <is>
          <t>35.500,00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=HYPERLINK("https://leilaoonline.net/lote/detalhe/30061", "209")</f>
      </c>
      <c r="B19" s="4" t="s">
        <f>=HYPERLINK("https://leilaoonline.net/lote/detalhe/30061", "AGLP-CA5576-2019 - CAMINHÃO FORA DE ESTRADA - CATERPILLAR - 777D - ANO 2005")</f>
      </c>
      <c r="C19" s="4" t="inlineStr">
        <is>
          <t>Vendido</t>
        </is>
      </c>
      <c r="D19" s="4" t="inlineStr">
        <is>
          <t>247</t>
        </is>
      </c>
      <c r="E19" s="5" t="inlineStr">
        <is>
          <t>71.250,00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=HYPERLINK("https://leilaoonline.net/lote/detalhe/30208", "210")</f>
      </c>
      <c r="B20" s="4" t="s">
        <f>=HYPERLINK("https://leilaoonline.net/lote/detalhe/30208", "SLS-EQ-033-2019 - EMBARCAÇÃO - FLEXBOAT - SR 550 L1 MP- ANO 2010/2011 - SERIAL /CHASSI 1B894536- RENAVAM: NA - PLACA: NA - TAG/CP: NA KMs/ HS TRABALHADAS ....")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=HYPERLINK("https://leilaoonline.net/lote/detalhe/30363", "211")</f>
      </c>
      <c r="B21" s="4" t="s">
        <f>=HYPERLINK("https://leilaoonline.net/lote/detalhe/30363", "MARI-CT2107-2019 - Caminhão Pipa - VOLVO - VM 260 6X2R - Ano: 2008")</f>
      </c>
      <c r="C21" s="4" t="inlineStr">
        <is>
          <t>Vendido</t>
        </is>
      </c>
      <c r="D21" s="4" t="inlineStr">
        <is>
          <t>28</t>
        </is>
      </c>
      <c r="E21" s="5" t="inlineStr">
        <is>
          <t>63.000,00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=HYPERLINK("https://leilaoonline.net/lote/detalhe/30062", "212")</f>
      </c>
      <c r="B22" s="4" t="s">
        <f>=HYPERLINK("https://leilaoonline.net/lote/detalhe/30062", "GOV-026-2019 - CAMINHÃO CARROCERIA GUINDASTE - M.BENZ/LK - 1414 - Ano: 1992")</f>
      </c>
      <c r="C22" s="4" t="inlineStr">
        <is>
          <t>Vendido</t>
        </is>
      </c>
      <c r="D22" s="4" t="inlineStr">
        <is>
          <t>57</t>
        </is>
      </c>
      <c r="E22" s="5" t="inlineStr">
        <is>
          <t>54.500,00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=HYPERLINK("https://leilaoonline.net/lote/detalhe/30063", "213")</f>
      </c>
      <c r="B23" s="4" t="s">
        <f>=HYPERLINK("https://leilaoonline.net/lote/detalhe/30063", "082-1436-2019 - FIAT - PALIO ELX FLEX - ANO: 2005")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5.900,00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=HYPERLINK("https://leilaoonline.net/lote/detalhe/30362", "214")</f>
      </c>
      <c r="B24" s="4" t="s">
        <f>=HYPERLINK("https://leilaoonline.net/lote/detalhe/30362", "MARI-CM7630-2019 - Caminhão - MERCEDES BENZ - 1723 S - Ano: 2001  ")</f>
      </c>
      <c r="C24" s="4" t="inlineStr">
        <is>
          <t>Vendido</t>
        </is>
      </c>
      <c r="D24" s="4" t="inlineStr">
        <is>
          <t>19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=HYPERLINK("https://leilaoonline.net/lote/detalhe/30364", "215")</f>
      </c>
      <c r="B25" s="4" t="s">
        <f>=HYPERLINK("https://leilaoonline.net/lote/detalhe/30364", "MARI-LM0122-2019 - Torre Iluminação - HEINER MLT - MLT/30600226 - Ano: 2015")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=HYPERLINK("https://leilaoonline.net/lote/detalhe/30365", "216")</f>
      </c>
      <c r="B26" s="4" t="s">
        <f>=HYPERLINK("https://leilaoonline.net/lote/detalhe/30365", "MARI-LM0126-2019 - Torre Iluminação - HEINER MLT - ML - Ano: 2015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=HYPERLINK("https://leilaoonline.net/lote/detalhe/30366", "217")</f>
      </c>
      <c r="B27" s="4" t="s">
        <f>=HYPERLINK("https://leilaoonline.net/lote/detalhe/30366", "MARI-LM0133-2019 - Torre Iluminação - DOOSAN - INGERSOLL RAND - Ano: 2011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=HYPERLINK("https://leilaoonline.net/lote/detalhe/30064", "221")</f>
      </c>
      <c r="B28" s="4" t="s">
        <f>=HYPERLINK("https://leilaoonline.net/lote/detalhe/30064", "GOV-025-2019 - 13 UND - CAPOTA FECHADA COM MOLDURA ULTILITARIOS 4X4,FROTA MODELO HILUX")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=HYPERLINK("https://leilaoonline.net/lote/detalhe/30065", "222")</f>
      </c>
      <c r="B29" s="4" t="s">
        <f>=HYPERLINK("https://leilaoonline.net/lote/detalhe/30065", "ITA-056-2019 - 163 METROS CABO 8 X 3 X 1,5mm²    - 300V")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=HYPERLINK("https://leilaoonline.net/lote/detalhe/30066", "223")</f>
      </c>
      <c r="B30" s="4" t="s">
        <f>=HYPERLINK("https://leilaoonline.net/lote/detalhe/30066", "SLB-010-2019 - SUBSTAÇÃO - METTA -  - ANO: 2012")</f>
      </c>
      <c r="C30" s="4" t="inlineStr">
        <is>
          <t>Vendido</t>
        </is>
      </c>
      <c r="D30" s="4" t="inlineStr">
        <is>
          <t>14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=HYPERLINK("https://leilaoonline.net/lote/detalhe/30067", "224")</f>
      </c>
      <c r="B31" s="4" t="s">
        <f>=HYPERLINK("https://leilaoonline.net/lote/detalhe/30067", "TIG-017-2019 - 1 MOTOR CORRENTE ALTERNADA; CARCACA: 400C100; TENSAO: 4,16KV")</f>
      </c>
      <c r="C31" s="4" t="inlineStr">
        <is>
          <t>Vendido</t>
        </is>
      </c>
      <c r="D31" s="4" t="inlineStr">
        <is>
          <t>8</t>
        </is>
      </c>
      <c r="E31" s="5" t="inlineStr">
        <is>
          <t>5.800,00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=HYPERLINK("https://leilaoonline.net/lote/detalhe/30068", "225")</f>
      </c>
      <c r="B32" s="4" t="s">
        <f>=HYPERLINK("https://leilaoonline.net/lote/detalhe/30068", "TIG-018-2019 - 1 REDUTOR VELOCIDADE; POSICAO EIXO ENTRADA: ESQUERDA/DIREITA; TIPO ENGRENAGEM: HELICOIDA")</f>
      </c>
      <c r="C32" s="4" t="inlineStr">
        <is>
          <t>Vendido</t>
        </is>
      </c>
      <c r="D32" s="4" t="inlineStr">
        <is>
          <t>3</t>
        </is>
      </c>
      <c r="E32" s="5" t="inlineStr">
        <is>
          <t>3.400,00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=HYPERLINK("https://leilaoonline.net/lote/detalhe/30167", "230")</f>
      </c>
      <c r="B33" s="4" t="s">
        <f>=HYPERLINK("https://leilaoonline.net/lote/detalhe/30167", "PIC-145-2019 - 179 UND CILINDROS E OUTROS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=HYPERLINK("https://leilaoonline.net/lote/detalhe/30168", "231")</f>
      </c>
      <c r="B34" s="4" t="s">
        <f>=HYPERLINK("https://leilaoonline.net/lote/detalhe/30168", "PIC-144-2019 -  90 UND EIXO, ROTOR E OUTROS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=HYPERLINK("https://leilaoonline.net/lote/detalhe/30169", "232")</f>
      </c>
      <c r="B35" s="4" t="s">
        <f>=HYPERLINK("https://leilaoonline.net/lote/detalhe/30169", "PIC-125-2019 -  370 ITENS P/ MAQ. CAT, KOMATSU E OUTROS  - veja descritivo de itens")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=HYPERLINK("https://leilaoonline.net/lote/detalhe/30162", "240")</f>
      </c>
      <c r="B36" s="4" t="s">
        <f>=HYPERLINK("https://leilaoonline.net/lote/detalhe/30162", "SSG-004-2019 - 258 CALCA PROTECAO - veja descritivo de itens")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=HYPERLINK("https://leilaoonline.net/lote/detalhe/30163", "241")</f>
      </c>
      <c r="B37" s="4" t="s">
        <f>=HYPERLINK("https://leilaoonline.net/lote/detalhe/30163", "SSG-005-2019 - 38 UND - ROLAMENTOS ANEIS E OUTROS  - veja descritivo de itens")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=HYPERLINK("https://leilaoonline.net/lote/detalhe/30164", "242")</f>
      </c>
      <c r="B38" s="4" t="s">
        <f>=HYPERLINK("https://leilaoonline.net/lote/detalhe/30164", "SSG-006-2019 - 60 UND VÁVULAS E OUTROS  - veja descritivo de itens")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=HYPERLINK("https://leilaoonline.net/lote/detalhe/30165", "243")</f>
      </c>
      <c r="B39" s="4" t="s">
        <f>=HYPERLINK("https://leilaoonline.net/lote/detalhe/30165", "SSG-007-2019 - 470 UND BATERIA, ROLAMENTOS E OUTROS  - veja descritivo de itens")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=HYPERLINK("https://leilaoonline.net/lote/detalhe/30166", "244")</f>
      </c>
      <c r="B40" s="4" t="s">
        <f>=HYPERLINK("https://leilaoonline.net/lote/detalhe/30166", "OIA-006-2019 - 19 UND  DE PEÇAS E ACESSÓRIOS P/ VEÍCULOS PESADOS - veja descritivo de itens")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=HYPERLINK("https://leilaoonline.net/lote/detalhe/30045", "250")</f>
      </c>
      <c r="B41" s="4" t="s">
        <f>=HYPERLINK("https://leilaoonline.net/lote/detalhe/30045", " 082-1422-2019 - 1154 ITENS  -  ENGRENAGEM E OUTROS - VEJA DESCRITIVO DE ITENS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=HYPERLINK("https://leilaoonline.net/lote/detalhe/30044", "251")</f>
      </c>
      <c r="B42" s="4" t="s">
        <f>=HYPERLINK("https://leilaoonline.net/lote/detalhe/30044", " 082-1423-2019 - 51 ITENS  - VENTOINHA , POLIA  E OUTROS -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=HYPERLINK("https://leilaoonline.net/lote/detalhe/30047", "252")</f>
      </c>
      <c r="B43" s="4" t="s">
        <f>=HYPERLINK("https://leilaoonline.net/lote/detalhe/30047", " 082-1434-2019 - 2.033 ITENS - ENGRENAGEM , MOLA  E OUTROS - VEJA DESCRITIVO DE ITENS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=HYPERLINK("https://leilaoonline.net/lote/detalhe/30046", "253")</f>
      </c>
      <c r="B44" s="4" t="s">
        <f>=HYPERLINK("https://leilaoonline.net/lote/detalhe/30046", " 082-1435-2019 - 241 ITENS  - VENTOINHA, CONTATOR  E OUTROS - VEJA DESCRITIVO DE ITENS.")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=HYPERLINK("https://leilaoonline.net/lote/detalhe/30048", "254")</f>
      </c>
      <c r="B45" s="4" t="s">
        <f>=HYPERLINK("https://leilaoonline.net/lote/detalhe/30048", " 082-1437-2019 - 22 ITENS DIVERSOS - BICICLETAS CALOI DIVERSAS - VEJA DESCRITIVO DE ITENS - LOC: VITÓRIA/ ES")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=HYPERLINK("https://leilaoonline.net/lote/detalhe/30051", "255")</f>
      </c>
      <c r="B46" s="4" t="s">
        <f>=HYPERLINK("https://leilaoonline.net/lote/detalhe/30051", " ACD-011-2019 - 19 PARTES E PEÇAS - CAIXA SUSPENSÃO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=HYPERLINK("https://leilaoonline.net/lote/detalhe/30052", "256")</f>
      </c>
      <c r="B47" s="4" t="s">
        <f>=HYPERLINK("https://leilaoonline.net/lote/detalhe/30052", " CKS-MRO-055-2019- 701 ITENS - CILINDRO , REVESTIMENTO E OUTROS - VEJA DESCRITIVO DE ITENS")</f>
      </c>
      <c r="C47" s="4" t="inlineStr">
        <is>
          <t>Vendido</t>
        </is>
      </c>
      <c r="D47" s="4" t="inlineStr">
        <is>
          <t>1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=HYPERLINK("https://leilaoonline.net/lote/detalhe/30050", "257")</f>
      </c>
      <c r="B48" s="4" t="s">
        <f>=HYPERLINK("https://leilaoonline.net/lote/detalhe/30050", " CKS-MRO-057-2019 - 80 PÇS - PARTES E PECAS DE EQUIPAMENTOS DIVERSOS")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=HYPERLINK("https://leilaoonline.net/lote/detalhe/30053", "258")</f>
      </c>
      <c r="B49" s="4" t="s">
        <f>=HYPERLINK("https://leilaoonline.net/lote/detalhe/30053", " CKS-MRO-058-2019 - 65 ITENS DIVERSOS- ROLAMENTOS  E OUTROS - VEJA DESCRITIVO DE ITENS")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=HYPERLINK("https://leilaoonline.net/lote/detalhe/30049", "259")</f>
      </c>
      <c r="B50" s="4" t="s">
        <f>=HYPERLINK("https://leilaoonline.net/lote/detalhe/30049", " CKS-MRO-059-2019- 4.067 ITENS DIVERSOS- RETENTOR VEDAÇÃO, ESPACADOR COMPONENTE, FITAB AÇO INOX E OUTROS - VEJA DECRITIVO DE ITENS - LOC. PARAUAPEBAS/PA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=HYPERLINK("https://leilaoonline.net/lote/detalhe/30161", "260")</f>
      </c>
      <c r="B51" s="4" t="s">
        <f>=HYPERLINK("https://leilaoonline.net/lote/detalhe/30161", " CKS-MRO-064-2019- 28 PEÇAS- ANALIASADOR SPECTROIL MRW . LOC. PARAUAPEBAS/PA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=HYPERLINK("https://leilaoonline.net/lote/detalhe/30160", "261")</f>
      </c>
      <c r="B52" s="4" t="s">
        <f>=HYPERLINK("https://leilaoonline.net/lote/detalhe/30160", " CKS-MRO-065-2019-29 ITENS DIVERSOS- EUIXO COMPONENTE , LAMINA TRASEIRA , BUCHAS DE ROLAMENTOS E OUTROS - VEJA DESCRITIVO DE ITENS. LOC. PARAUABEPAS/PA")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=HYPERLINK("https://leilaoonline.net/lote/detalhe/30145", "262")</f>
      </c>
      <c r="B53" s="4" t="s">
        <f>=HYPERLINK("https://leilaoonline.net/lote/detalhe/30145", " CKS-MRO-066-2019 - 493 ITENS DIVERSOS -  ANEL REDUTOR E OUTROS- VEJA DESCRITIVO DE ITENS")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=HYPERLINK("https://leilaoonline.net/lote/detalhe/30148", "263")</f>
      </c>
      <c r="B54" s="4" t="s">
        <f>=HYPERLINK("https://leilaoonline.net/lote/detalhe/30148", " CKS-MRO-067-2019- 1.268 ITENS- TELAS PENEIRAS DIVERSOS - VEJA DESCRITIVO DE ITENS")</f>
      </c>
      <c r="C54" s="4" t="inlineStr">
        <is>
          <t>Vendido</t>
        </is>
      </c>
      <c r="D54" s="4" t="inlineStr">
        <is>
          <t>31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=HYPERLINK("https://leilaoonline.net/lote/detalhe/30156", "264")</f>
      </c>
      <c r="B55" s="4" t="s">
        <f>=HYPERLINK("https://leilaoonline.net/lote/detalhe/30156", " CKS-MRO-068-2019 -2 PNEUS RECUPERADOS FORA DE ESTRADA - VEJA DESCRITIVO DE ITENS- PARAUAPEBAS/PA ")</f>
      </c>
      <c r="C55" s="4" t="inlineStr">
        <is>
          <t>Vendido</t>
        </is>
      </c>
      <c r="D55" s="4" t="inlineStr">
        <is>
          <t>6</t>
        </is>
      </c>
      <c r="E55" s="5" t="inlineStr">
        <is>
          <t>2.800,00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=HYPERLINK("https://leilaoonline.net/lote/detalhe/30151", "265")</f>
      </c>
      <c r="B56" s="4" t="s">
        <f>=HYPERLINK("https://leilaoonline.net/lote/detalhe/30151", " FAB-008-2019- 97 ITENS DIVERSOS- AMORTECEDOR E OUTROS - VEJA DESCRITIVO DE ITENS.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=HYPERLINK("https://leilaoonline.net/lote/detalhe/30154", "266")</f>
      </c>
      <c r="B57" s="4" t="s">
        <f>=HYPERLINK("https://leilaoonline.net/lote/detalhe/30154", " FAB-009-2019 - 4 ITENS DIVERSOS - CHAVE, REPAROS COMPONENTES - VEJA DESCRITIVO DE ITENS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=HYPERLINK("https://leilaoonline.net/lote/detalhe/30153", "267")</f>
      </c>
      <c r="B58" s="4" t="s">
        <f>=HYPERLINK("https://leilaoonline.net/lote/detalhe/30153", " FAB-010-2019 - 80 ITENS DIVERSOS - ADAPTADOR, JUNTA E OUTROS - VEJA DESCRITIVO DE ITENS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=HYPERLINK("https://leilaoonline.net/lote/detalhe/30157", "268")</f>
      </c>
      <c r="B59" s="4" t="s">
        <f>=HYPERLINK("https://leilaoonline.net/lote/detalhe/30157", " FAB-011-2019 - 19 ITENS - DISJUNTOR, AMPIRIMENTO, VOLT. E OUTROS- VEJA DESCRITIVO DE ITENS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=HYPERLINK("https://leilaoonline.net/lote/detalhe/30146", "269")</f>
      </c>
      <c r="B60" s="4" t="s">
        <f>=HYPERLINK("https://leilaoonline.net/lote/detalhe/30146", " ITA-043-2019 - 4 PÇS- VÁLVULAS MOTOR DIESEL, SENSOR E - VEJA DESCRITIVO DE ITENS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=HYPERLINK("https://leilaoonline.net/lote/detalhe/30159", "270")</f>
      </c>
      <c r="B61" s="4" t="s">
        <f>=HYPERLINK("https://leilaoonline.net/lote/detalhe/30159", " ITA-052-2019- 38 ITEN DIVERSOS - KIT DE VEDAÇÃO CAMINHÃO FORA DE ESTRADA, SINALIZADOR , MANGUEIRA MONTADA NÃO METALICA - VEJA DESCRITVO DE ITENS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=HYPERLINK("https://leilaoonline.net/lote/detalhe/30158", "271")</f>
      </c>
      <c r="B62" s="4" t="s">
        <f>=HYPERLINK("https://leilaoonline.net/lote/detalhe/30158", " ITA-054-2019 - 12 ITENS DIVERSOS - VÁLVULA E OUTROS - VEJA DESCRITIVO DE ITENS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=HYPERLINK("https://leilaoonline.net/lote/detalhe/30147", "272")</f>
      </c>
      <c r="B63" s="4" t="s">
        <f>=HYPERLINK("https://leilaoonline.net/lote/detalhe/30147", " ITA-058-2019- 01 LAVA LOUÇAS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=HYPERLINK("https://leilaoonline.net/lote/detalhe/30149", "273")</f>
      </c>
      <c r="B64" s="4" t="s">
        <f>=HYPERLINK("https://leilaoonline.net/lote/detalhe/30149", " ITA-059-2019 - 22 ITENS - TELEFONE DIGITAL, FAX E OUTROS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=HYPERLINK("https://leilaoonline.net/lote/detalhe/30150", "274")</f>
      </c>
      <c r="B65" s="4" t="s">
        <f>=HYPERLINK("https://leilaoonline.net/lote/detalhe/30150", " ITA-062-2019 - 118 - ITENS DIVERSOS - BUCHA COMPONENTE E OUTROS - VEJA DESCRITIVO DE ITENS 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=HYPERLINK("https://leilaoonline.net/lote/detalhe/30155", "275")</f>
      </c>
      <c r="B66" s="4" t="s">
        <f>=HYPERLINK("https://leilaoonline.net/lote/detalhe/30155", " ITA-063-2019 - 412 ITENS DIVERSOS -  TELEFONES SIEMENS E OUTROS - VEJA DESCRITIVO DE ITENS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=HYPERLINK("https://leilaoonline.net/lote/detalhe/30152", "276")</f>
      </c>
      <c r="B67" s="4" t="s">
        <f>=HYPERLINK("https://leilaoonline.net/lote/detalhe/30152", " ITA-064-2019 - 43 CADEIRAS - VEJA DESCRITIVO DE ITENS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=HYPERLINK("https://leilaoonline.net/lote/detalhe/30177", "277")</f>
      </c>
      <c r="B68" s="4" t="s">
        <f>=HYPERLINK("https://leilaoonline.net/lote/detalhe/30177", " MARAB-007-2019- 01 CONVERSOR; AC/DC; 12 VCC/20A; UP SYN")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=HYPERLINK("https://leilaoonline.net/lote/detalhe/30179", "278")</f>
      </c>
      <c r="B69" s="4" t="s">
        <f>=HYPERLINK("https://leilaoonline.net/lote/detalhe/30179", " MARAB-012-2019- 01- CARREGADOR DE BATERIA MOD WPWN4 197A MARCA FAB, 01 CONVERSOR; AC/DC; 12 VCC/20A; UP SYN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=HYPERLINK("https://leilaoonline.net/lote/detalhe/30184", "279")</f>
      </c>
      <c r="B70" s="4" t="s">
        <f>=HYPERLINK("https://leilaoonline.net/lote/detalhe/30184", " MARAB-013-2019- 10 CADEIRAS DIVERSAS - VEJA DESCDRITIVO DE ITENS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=HYPERLINK("https://leilaoonline.net/lote/detalhe/30191", "280")</f>
      </c>
      <c r="B71" s="4" t="s">
        <f>=HYPERLINK("https://leilaoonline.net/lote/detalhe/30191", " MARAB-022-2019- 475 ITENS - PINOS, ÓLEO LUBRIFICANTE E OUTROS - VEJA DESCRITIVO DE ITENS 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=HYPERLINK("https://leilaoonline.net/lote/detalhe/30182", "281")</f>
      </c>
      <c r="B72" s="4" t="s">
        <f>=HYPERLINK("https://leilaoonline.net/lote/detalhe/30182", " MARAB-023-2019 - 19 ITENS - SOCADORA LINHA 09, CHAPA  E OUTROS-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=HYPERLINK("https://leilaoonline.net/lote/detalhe/30190", "282")</f>
      </c>
      <c r="B73" s="4" t="s">
        <f>=HYPERLINK("https://leilaoonline.net/lote/detalhe/30190", " MARAB-024-2019- 05 CADEIRAS INTERLOCUTORAS ESPALDAR - VEJA DESCRITIVO DE ITENS 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=HYPERLINK("https://leilaoonline.net/lote/detalhe/30187", "283")</f>
      </c>
      <c r="B74" s="4" t="s">
        <f>=HYPERLINK("https://leilaoonline.net/lote/detalhe/30187", " MCR-077-2019 - 140  BUCHAS DA BARRA FABRICANTE: SCANIA")</f>
      </c>
      <c r="C74" s="4" t="inlineStr">
        <is>
          <t>Vendido</t>
        </is>
      </c>
      <c r="D74" s="4" t="inlineStr">
        <is>
          <t>266</t>
        </is>
      </c>
      <c r="E74" s="5" t="inlineStr">
        <is>
          <t>5.500,00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=HYPERLINK("https://leilaoonline.net/lote/detalhe/30186", "284")</f>
      </c>
      <c r="B75" s="4" t="s">
        <f>=HYPERLINK("https://leilaoonline.net/lote/detalhe/30186", " MCR-107-2019 - 649 ITENS - ANEL, CABO E OUTROS - VEJA DESCRITIVO DE ITENS ")</f>
      </c>
      <c r="C75" s="4" t="inlineStr">
        <is>
          <t>Vendido</t>
        </is>
      </c>
      <c r="D75" s="4" t="inlineStr">
        <is>
          <t>4</t>
        </is>
      </c>
      <c r="E75" s="5" t="inlineStr">
        <is>
          <t>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=HYPERLINK("https://leilaoonline.net/lote/detalhe/30188", "285")</f>
      </c>
      <c r="B76" s="4" t="s">
        <f>=HYPERLINK("https://leilaoonline.net/lote/detalhe/30188", " MCR-108-2019 - 1.016 ITENS - PARAFUSOS E OUTROS - VEJA DESCRITIVO DE ITENS ")</f>
      </c>
      <c r="C76" s="4" t="inlineStr">
        <is>
          <t>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=HYPERLINK("https://leilaoonline.net/lote/detalhe/30180", "286")</f>
      </c>
      <c r="B77" s="4" t="s">
        <f>=HYPERLINK("https://leilaoonline.net/lote/detalhe/30180", " MCR-110-2019 - 131 ITENS - ROLAMENTOS, ANEIS E OUTROS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=HYPERLINK("https://leilaoonline.net/lote/detalhe/30194", "287")</f>
      </c>
      <c r="B78" s="4" t="s">
        <f>=HYPERLINK("https://leilaoonline.net/lote/detalhe/30194", " MCR-112-2019 - 192 ITENS - ANÉIS, RETENTORES, VEJA DESCRITIVO DE ITENS ")</f>
      </c>
      <c r="C78" s="4" t="inlineStr">
        <is>
          <t>Vendido</t>
        </is>
      </c>
      <c r="D78" s="4" t="inlineStr">
        <is>
          <t>2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=HYPERLINK("https://leilaoonline.net/lote/detalhe/30193", "288")</f>
      </c>
      <c r="B79" s="4" t="s">
        <f>=HYPERLINK("https://leilaoonline.net/lote/detalhe/30193", " MCR-113-2019 - 37 - GRAMPO, ACOPLAMENTO CAT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=HYPERLINK("https://leilaoonline.net/lote/detalhe/30192", "289")</f>
      </c>
      <c r="B80" s="4" t="s">
        <f>=HYPERLINK("https://leilaoonline.net/lote/detalhe/30192", " MCR-114-2019 - 65 ITENS - FILTRO DE AR E OUTROS - VEJA DESCRITIVO DE ITENS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=HYPERLINK("https://leilaoonline.net/lote/detalhe/30189", "290")</f>
      </c>
      <c r="B81" s="4" t="s">
        <f>=HYPERLINK("https://leilaoonline.net/lote/detalhe/30189", " MCR-116-2019 - 19 PARTES E PEÇAS, CAMINHÃO SCANIA - VEJA DESCRITIVO DE ITENS ")</f>
      </c>
      <c r="C81" s="4" t="inlineStr">
        <is>
          <t>Vendido</t>
        </is>
      </c>
      <c r="D81" s="4" t="inlineStr">
        <is>
          <t>28</t>
        </is>
      </c>
      <c r="E81" s="5" t="inlineStr">
        <is>
          <t>2.900,00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=HYPERLINK("https://leilaoonline.net/lote/detalhe/30178", "291")</f>
      </c>
      <c r="B82" s="4" t="s">
        <f>=HYPERLINK("https://leilaoonline.net/lote/detalhe/30178", " MCR-117-2019 - 336 - FILTROS, ANEL  E OUTROS 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=HYPERLINK("https://leilaoonline.net/lote/detalhe/30185", "292")</f>
      </c>
      <c r="B83" s="4" t="s">
        <f>=HYPERLINK("https://leilaoonline.net/lote/detalhe/30185", " MCR-118-2019 - 33 ITENS - DUTO, ROLAMENTOS E OUTROS - VEJA DESCRITIVO DE ITENS ")</f>
      </c>
      <c r="C83" s="4" t="inlineStr">
        <is>
          <t>Vendido</t>
        </is>
      </c>
      <c r="D83" s="4" t="inlineStr">
        <is>
          <t>3</t>
        </is>
      </c>
      <c r="E83" s="5" t="inlineStr">
        <is>
          <t>550,00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=HYPERLINK("https://leilaoonline.net/lote/detalhe/30183", "293")</f>
      </c>
      <c r="B84" s="4" t="s">
        <f>=HYPERLINK("https://leilaoonline.net/lote/detalhe/30183", " MCR-119-2019 - 160  ELEMENTOS")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=HYPERLINK("https://leilaoonline.net/lote/detalhe/30181", "294")</f>
      </c>
      <c r="B85" s="4" t="s">
        <f>=HYPERLINK("https://leilaoonline.net/lote/detalhe/30181", " MCR-120-2019 - 6 OXICATALISADOR")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=HYPERLINK("https://leilaoonline.net/lote/detalhe/30195", "295")</f>
      </c>
      <c r="B86" s="4" t="s">
        <f>=HYPERLINK("https://leilaoonline.net/lote/detalhe/30195", " MCR-121-2019 - 21 ROLAMENTOS DIVERSOS - VEJA DESCRITIVO DE ITENS ")</f>
      </c>
      <c r="C86" s="4" t="inlineStr">
        <is>
          <t>Vendido</t>
        </is>
      </c>
      <c r="D86" s="4" t="inlineStr">
        <is>
          <t>3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=HYPERLINK("https://leilaoonline.net/lote/detalhe/30197", "296")</f>
      </c>
      <c r="B87" s="4" t="s">
        <f>=HYPERLINK("https://leilaoonline.net/lote/detalhe/30197", " MCR-122-2019- 29 ITENS- BOMBA CENTRIFUGA, DISCO - VEJA DESCRITIVO DE ITENS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=HYPERLINK("https://leilaoonline.net/lote/detalhe/30196", "297")</f>
      </c>
      <c r="B88" s="4" t="s">
        <f>=HYPERLINK("https://leilaoonline.net/lote/detalhe/30196", " MCR-123-2019  - 20  PLACA CONTATO  GETMAN;444554")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=HYPERLINK("https://leilaoonline.net/lote/detalhe/30200", "298")</f>
      </c>
      <c r="B89" s="4" t="s">
        <f>=HYPERLINK("https://leilaoonline.net/lote/detalhe/30200", " MCR-124-2019  - 14  DISCO; FREIO; GETMAN;444576")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=HYPERLINK("https://leilaoonline.net/lote/detalhe/30199", "299")</f>
      </c>
      <c r="B90" s="4" t="s">
        <f>=HYPERLINK("https://leilaoonline.net/lote/detalhe/30199", " MCR-125-2019 - 155  CONJUNTO MONTADO DISPOSITIVO ROTATIVO")</f>
      </c>
      <c r="C90" s="4" t="inlineStr">
        <is>
          <t>Vendido</t>
        </is>
      </c>
      <c r="D90" s="4" t="inlineStr">
        <is>
          <t>17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=HYPERLINK("https://leilaoonline.net/lote/detalhe/30198", "300")</f>
      </c>
      <c r="B91" s="4" t="s">
        <f>=HYPERLINK("https://leilaoonline.net/lote/detalhe/30198", " MCR-127-2019 - 33 ITENS - ROLAMENTOS E OUTROS -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=HYPERLINK("https://leilaoonline.net/lote/detalhe/30201", "301")</f>
      </c>
      <c r="B92" s="4" t="s">
        <f>=HYPERLINK("https://leilaoonline.net/lote/detalhe/30201", " OIA-007-2019 - 29 ITENS DIVERSOS - CILINDRO E OUTROS - VEJA DESCRITIVO DE ITENS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=HYPERLINK("https://leilaoonline.net/lote/detalhe/30207", "302")</f>
      </c>
      <c r="B93" s="4" t="s">
        <f>=HYPERLINK("https://leilaoonline.net/lote/detalhe/30207", " OIA-008-2019 - 07 BOMBAS COMPONENTES DIVERSAS - VEJA DESCRITIVO DE ITENS ")</f>
      </c>
      <c r="C93" s="4" t="inlineStr">
        <is>
          <t>Não vendido</t>
        </is>
      </c>
      <c r="D93" s="4" t="inlineStr">
        <is>
          <t>12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=HYPERLINK("https://leilaoonline.net/lote/detalhe/30204", "303")</f>
      </c>
      <c r="B94" s="4" t="s">
        <f>=HYPERLINK("https://leilaoonline.net/lote/detalhe/30204", " OIA-009-2019 - 15 ITENS - PLATO, EMBREAGEM E OUTROS - VEJA DESCRITIVO DE ITENS")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=HYPERLINK("https://leilaoonline.net/lote/detalhe/30203", "304")</f>
      </c>
      <c r="B95" s="4" t="s">
        <f>=HYPERLINK("https://leilaoonline.net/lote/detalhe/30203", " OIA-010-2019 - 22 ITENS - CILINDROS E OUTROS - VEJA DESCRITIVO DE ITENS 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=HYPERLINK("https://leilaoonline.net/lote/detalhe/30202", "305")</f>
      </c>
      <c r="B96" s="4" t="s">
        <f>=HYPERLINK("https://leilaoonline.net/lote/detalhe/30202", " OIA-011-2019 - 40 ITENS DIVERSOS- BATERIAS PARA NOBREAK, FLUXOSTATO COMPONENTE, BASE FUSIVEL E OUTROS - VEJA DESCRITIVO DE ITENS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=HYPERLINK("https://leilaoonline.net/lote/detalhe/30205", "306")</f>
      </c>
      <c r="B97" s="4" t="s">
        <f>=HYPERLINK("https://leilaoonline.net/lote/detalhe/30205", " OIA-012-2019- 28 ITENS - ESCOVA, MANGUEIRA E OUTROS - VEJA DESCRITIVO DE ITENS")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=HYPERLINK("https://leilaoonline.net/lote/detalhe/30206", "307")</f>
      </c>
      <c r="B98" s="4" t="s">
        <f>=HYPERLINK("https://leilaoonline.net/lote/detalhe/30206", " OIA-013-2019 - 21 ITENS - VÁLVULA, ROLAMENTO E OUTROS - VEJA DESCRITIVO DE ITENS - LOC: Ourilândia do Norte / Pará")</f>
      </c>
      <c r="C98" s="4" t="inlineStr">
        <is>
          <t>Vendido</t>
        </is>
      </c>
      <c r="D98" s="4" t="inlineStr">
        <is>
          <t>6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=HYPERLINK("https://leilaoonline.net/lote/detalhe/30221", "308")</f>
      </c>
      <c r="B99" s="4" t="s">
        <f>=HYPERLINK("https://leilaoonline.net/lote/detalhe/30221", " SLB-025-2019 - 2.260 ITENS - ANÉIS E OUTROS - VEJA DESCRITIVO DE ITENS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=HYPERLINK("https://leilaoonline.net/lote/detalhe/30215", "309")</f>
      </c>
      <c r="B100" s="4" t="s">
        <f>=HYPERLINK("https://leilaoonline.net/lote/detalhe/30215", " SLB-026-2019 - 967 ITENS - CINTA KOMATSU E OUTROS- VEJA DESCRITIVO DE ITENS ")</f>
      </c>
      <c r="C100" s="4" t="inlineStr">
        <is>
          <t>Vendido</t>
        </is>
      </c>
      <c r="D100" s="4" t="inlineStr">
        <is>
          <t>48</t>
        </is>
      </c>
      <c r="E100" s="5" t="inlineStr">
        <is>
          <t>7.400,00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=HYPERLINK("https://leilaoonline.net/lote/detalhe/30218", "310")</f>
      </c>
      <c r="B101" s="4" t="s">
        <f>=HYPERLINK("https://leilaoonline.net/lote/detalhe/30218", " SLS-MRO-009-2019 - 1.720 ITENS DIVERSOS - RETENTORES, VEDAÇÃO PLANA, ISOLANTE COMPONENTE E OUTROS- VEJA DESCRITIVO DE ITENS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=HYPERLINK("https://leilaoonline.net/lote/detalhe/30214", "311")</f>
      </c>
      <c r="B102" s="4" t="s">
        <f>=HYPERLINK("https://leilaoonline.net/lote/detalhe/30214", " SLS-MRO-020-2019 - 12.914 - ITENS DIVERSOS - VALVULAS COMPONENTES, MOLAS , BUCHAS , PINOS GUIA E OUTROS - VEJA DESCRITIVO DE ITENS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=HYPERLINK("https://leilaoonline.net/lote/detalhe/30222", "312")</f>
      </c>
      <c r="B103" s="4" t="s">
        <f>=HYPERLINK("https://leilaoonline.net/lote/detalhe/30222", " SLS-MRO-026-2019 - 1329 ITENS DIVERSOS- BICOS CORTES, ESFERA COMPONENTE, ABRAÇADEIRA E OTROS - VEJA DESCRITIVO DE ITENS 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8.050,00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=HYPERLINK("https://leilaoonline.net/lote/detalhe/30220", "313")</f>
      </c>
      <c r="B104" s="4" t="s">
        <f>=HYPERLINK("https://leilaoonline.net/lote/detalhe/30220", " SLS-MRO-028-2019 - 2684 CHAPAS COMPONENTES; APLICACAO: TRUQUE;DESENHO:CVRD/DESENHO-200K-36-9777;")</f>
      </c>
      <c r="C104" s="4" t="inlineStr">
        <is>
          <t>Não vendido</t>
        </is>
      </c>
      <c r="D104" s="4" t="inlineStr">
        <is>
          <t>29</t>
        </is>
      </c>
      <c r="E104" s="5" t="inlineStr">
        <is>
          <t>9.250,00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=HYPERLINK("https://leilaoonline.net/lote/detalhe/30219", "314")</f>
      </c>
      <c r="B105" s="4" t="s">
        <f>=HYPERLINK("https://leilaoonline.net/lote/detalhe/30219", " SLS-MRO-034-2019- 794 ITENS DIVERSOS - PISTAO CJ COMPONENTE, BUCHA COMPONENTE, FLANGE COMPONENTE E OUTROS - VEJA DESCRITIVO DE ITENS 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=HYPERLINK("https://leilaoonline.net/lote/detalhe/30209", "315")</f>
      </c>
      <c r="B106" s="4" t="s">
        <f>=HYPERLINK("https://leilaoonline.net/lote/detalhe/30209", " SLS-MRO-036-2019- 211 ITENS DIVERSOS - ALOJAMENTO COMPONENTE, TUBO COMPONENTE, EIXO COMPONENTE E OUTROS - VEJA DESCRITIVO DE ITENS 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=HYPERLINK("https://leilaoonline.net/lote/detalhe/30211", "316")</f>
      </c>
      <c r="B107" s="4" t="s">
        <f>=HYPERLINK("https://leilaoonline.net/lote/detalhe/30211", " SLS-MRO-038-2019 - 9.305 ITENS DIVERSOS - POTENCIOMETRO COMPONENTE, VEDACAO PLANA, CABO COBRE, VEDACAO PLANA DUROX E OUTROS - VEJA DESCRITIVO DE ITENS ")</f>
      </c>
      <c r="C107" s="4" t="inlineStr">
        <is>
          <t>Vendido</t>
        </is>
      </c>
      <c r="D107" s="4" t="inlineStr">
        <is>
          <t>40</t>
        </is>
      </c>
      <c r="E107" s="5" t="inlineStr">
        <is>
          <t>6.400,00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=HYPERLINK("https://leilaoonline.net/lote/detalhe/30216", "317")</f>
      </c>
      <c r="B108" s="4" t="s">
        <f>=HYPERLINK("https://leilaoonline.net/lote/detalhe/30216", " SLS-MRO-039-2019- 1049 - ESPACADOR 3120847-4 VILLARES, FRAME ESQUERDO, CASQUILHO COMPONENTE E OUTROS - VEJA DESCRITIVO DE ITENS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3.300,00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=HYPERLINK("https://leilaoonline.net/lote/detalhe/30213", "318")</f>
      </c>
      <c r="B109" s="4" t="s">
        <f>=HYPERLINK("https://leilaoonline.net/lote/detalhe/30213", " SLS-MRO-041-2019- 1.107 ITENS DIVERSOS - INTERRUPTO, FILTRO ALOJAMENTO 3X8480,HASTE COMPONENTE, PLACA BALANCEADORA E OUTROS - VEJA DECRITIVO DE ITENS ")</f>
      </c>
      <c r="C109" s="4" t="inlineStr">
        <is>
          <t>Vendido</t>
        </is>
      </c>
      <c r="D109" s="4" t="inlineStr">
        <is>
          <t>24</t>
        </is>
      </c>
      <c r="E109" s="5" t="inlineStr">
        <is>
          <t>3.700,00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=HYPERLINK("https://leilaoonline.net/lote/detalhe/30210", "319")</f>
      </c>
      <c r="B110" s="4" t="s">
        <f>=HYPERLINK("https://leilaoonline.net/lote/detalhe/30210", " SLS-MRO-045-2019- 223 ITENS DIVERSOS- ENGRENAGENS, ROTOR CILINDRO, ABAFADOR CJ COMPONENTE E OUTROS - VEJA DESCRITIVO DE ITENS ")</f>
      </c>
      <c r="C110" s="4" t="inlineStr">
        <is>
          <t>Vendido</t>
        </is>
      </c>
      <c r="D110" s="4" t="inlineStr">
        <is>
          <t>24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=HYPERLINK("https://leilaoonline.net/lote/detalhe/30212", "320")</f>
      </c>
      <c r="B111" s="4" t="s">
        <f>=HYPERLINK("https://leilaoonline.net/lote/detalhe/30212", " SLS-MRO-046-2019- 285 ITENS DIVERSOS- ROLO TRANSP 6,3MM, CACAMBA COMPONENTE E OUTROS - VEJA DESCRITIVO DE ITENS ")</f>
      </c>
      <c r="C111" s="4" t="inlineStr">
        <is>
          <t>Vendido</t>
        </is>
      </c>
      <c r="D111" s="4" t="inlineStr">
        <is>
          <t>103</t>
        </is>
      </c>
      <c r="E111" s="5" t="inlineStr">
        <is>
          <t>17.450,00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=HYPERLINK("https://leilaoonline.net/lote/detalhe/30217", "321")</f>
      </c>
      <c r="B112" s="4" t="s">
        <f>=HYPERLINK("https://leilaoonline.net/lote/detalhe/30217", " SLS-MRO-048-2019 - 49 ITENS DIVEROS - MODULO ELETRONICO, PARTES E PECAS LOCOMOTIVA;, ROLAMENTO COMPONENTE E OUTROS - VEJA DESCRITIVO DE ITENS - LOC. SÃO LUIS / MA  ")</f>
      </c>
      <c r="C112" s="4" t="inlineStr">
        <is>
          <t>Vendido</t>
        </is>
      </c>
      <c r="D112" s="4" t="inlineStr">
        <is>
          <t>15</t>
        </is>
      </c>
      <c r="E112" s="5" t="inlineStr">
        <is>
          <t>2.350,00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=HYPERLINK("https://leilaoonline.net/lote/detalhe/30223", "322")</f>
      </c>
      <c r="B113" s="4" t="s">
        <f>=HYPERLINK("https://leilaoonline.net/lote/detalhe/30223", "MCR-111-2019 - 25 FILTRO FLUIDO, FILTRO DE AR , PARTES E PEÇAS TENSOR CORREIA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=HYPERLINK("https://leilaoonline.net/lote/detalhe/30367", "323")</f>
      </c>
      <c r="B114" s="4" t="s">
        <f>=HYPERLINK("https://leilaoonline.net/lote/detalhe/30367", "CD-956-2019 - MRO - 188 Peças e acessórios de veículo pesado - Código Grupo de Mercadorias: 25175102B  - VEJA DESCRITIVO DE ITENS-")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=HYPERLINK("https://leilaoonline.net/lote/detalhe/30368", "324")</f>
      </c>
      <c r="B115" s="4" t="s">
        <f>=HYPERLINK("https://leilaoonline.net/lote/detalhe/30368", "CD-957-2019 - MRO - 71 Itens Componentes Elétricos - Código Grupo de Mercadorias: 25173900 - VEJA DESCRITIVO DE ITENS")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=HYPERLINK("https://leilaoonline.net/lote/detalhe/30369", "325")</f>
      </c>
      <c r="B116" s="4" t="s">
        <f>=HYPERLINK("https://leilaoonline.net/lote/detalhe/30369", "CD-958-2019 - MRO - 185 Itens - Peças e acessórios de veículo pesado - Código Grupo de Mercadorias: 25175102B - VEJA DESCRITIVO DE ITENS")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=HYPERLINK("https://leilaoonline.net/lote/detalhe/30370", "326")</f>
      </c>
      <c r="B117" s="4" t="s">
        <f>=HYPERLINK("https://leilaoonline.net/lote/detalhe/30370", "CD-959-2019 - MRO - 699 Itens Fixadores diversos - Código Grupo de Mercadorias: 31162400 - VEJA DESCRITIVO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=HYPERLINK("https://leilaoonline.net/lote/detalhe/30371", "327")</f>
      </c>
      <c r="B118" s="4" t="s">
        <f>=HYPERLINK("https://leilaoonline.net/lote/detalhe/30371", "CD-960-2019 - MRO - 727 Itens Juntas e vedações - Código Grupo de Mercadorias: 31180000 - VEJA DESCRITIVO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=HYPERLINK("https://leilaoonline.net/lote/detalhe/30372", "328")</f>
      </c>
      <c r="B119" s="4" t="s">
        <f>=HYPERLINK("https://leilaoonline.net/lote/detalhe/30372", "CD-961-2019 - MRO - 69 Itens Válvulas Código Grupo de Mercadorias: 40141660A - VEJA DESCRITIVO DE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=HYPERLINK("https://leilaoonline.net/lote/detalhe/30373", "329")</f>
      </c>
      <c r="B120" s="4" t="s">
        <f>=HYPERLINK("https://leilaoonline.net/lote/detalhe/30373", "CD-962-2019 - MRO - 1.249 Itens Juntas e vedações - Código Grupo de Mercadorias: 31180000 - VEJA DESCRITIVO DE ITENS")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=HYPERLINK("https://leilaoonline.net/lote/detalhe/30374", "330")</f>
      </c>
      <c r="B121" s="4" t="s">
        <f>=HYPERLINK("https://leilaoonline.net/lote/detalhe/30374", "CD-963-2019 - MRO - 110 Itens - Peças e acessórios de bombas - Código Grupo de Mercadorias: 40151700  - VEJA DESCRITIVO DE ITENS")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=HYPERLINK("https://leilaoonline.net/lote/detalhe/30375", "331")</f>
      </c>
      <c r="B122" s="4" t="s">
        <f>=HYPERLINK("https://leilaoonline.net/lote/detalhe/30375", "CD-964-2019 - MRO - 767 Itens Juntas e vedações - Código Grupo de Mercadorias: 31180000 -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=HYPERLINK("https://leilaoonline.net/lote/detalhe/30376", "332")</f>
      </c>
      <c r="B123" s="4" t="s">
        <f>=HYPERLINK("https://leilaoonline.net/lote/detalhe/30376", "CD-965-2019 - MRO - 43 Itens - Equipamento de lubrificação e suas peças e acessórios - Código Grupo de Mercadorias: 40142703B - VEJA DESCRITIVO DE ITENS")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=HYPERLINK("https://leilaoonline.net/lote/detalhe/30377", "333")</f>
      </c>
      <c r="B124" s="4" t="s">
        <f>=HYPERLINK("https://leilaoonline.net/lote/detalhe/30377", "CD-966-2019 - MRO - 394 Itens - Conexões de tubos - Código Grupo de Mercadorias: 40142300 - VEJA DESCRITIVO DE ITENS")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=HYPERLINK("https://leilaoonline.net/lote/detalhe/30378", "334")</f>
      </c>
      <c r="B125" s="4" t="s">
        <f>=HYPERLINK("https://leilaoonline.net/lote/detalhe/30378", "CD-967-2019 - MRO - 160 Itens Juntas e vedações - Código Grupo de Mercadorias: 31180000 - VEJA DESCRITIVO DE ITENS 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=HYPERLINK("https://leilaoonline.net/lote/detalhe/30379", "335")</f>
      </c>
      <c r="B126" s="4" t="s">
        <f>=HYPERLINK("https://leilaoonline.net/lote/detalhe/30379", "CD-969-2019 - MRO - 459 Itens - Usinado de metal forjado em calor - Código Grupo de Mercadorias: 31132105 - VEJA DESCRITIVO DE ITENS")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=HYPERLINK("https://leilaoonline.net/lote/detalhe/30380", "336")</f>
      </c>
      <c r="B127" s="4" t="s">
        <f>=HYPERLINK("https://leilaoonline.net/lote/detalhe/30380", "CD-970-2019 - MRO - 308 Itens - Peças e acessórios de veículo pesado - Código Grupo de Mercadorias: 25175102B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2026-06-15T19:18:50.00Z</dcterms:created>
  <dc:creator>Tellks Tecnologia</dc:creator>
  <cp:revision>0</cp:revision>
</cp:coreProperties>
</file>