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4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JETTA TSI 2012 • FIT 2018 • FIESTA 2016 • CITY 2017 • LANCER 2.0 GT 2014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15/05/2019 14:04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=HYPERLINK("https://leilaoonline.net/lote/detalhe/27112", "130")</f>
      </c>
      <c r="B11" s="4" t="s">
        <f>=HYPERLINK("https://leilaoonline.net/lote/detalhe/27112", "I/ NISSAM TIIDA 1.8 S "Automático"; 2008/2008; GASOLINA")</f>
      </c>
      <c r="C11" s="4" t="inlineStr">
        <is>
          <t>Não vendido</t>
        </is>
      </c>
      <c r="D11" s="4" t="inlineStr">
        <is>
          <t>33</t>
        </is>
      </c>
      <c r="E11" s="5" t="inlineStr">
        <is>
          <t>12.750,00</t>
        </is>
      </c>
      <c r="F11" s="4" t="inlineStr">
        <is>
          <t>250.00</t>
        </is>
      </c>
    </row>
    <row collapsed="false" customFormat="false" customHeight="false" hidden="false" ht="12.1" outlineLevel="0" r="12">
      <c r="A12" s="5" t="s">
        <f>=HYPERLINK("https://leilaoonline.net/lote/detalhe/26156", "131")</f>
      </c>
      <c r="B12" s="4" t="s">
        <f>=HYPERLINK("https://leilaoonline.net/lote/detalhe/26156", "HONDA FIT PERSONAL CVT, 2018/2018, PRATA; ALCO./GAS - Aprox. 10700km")</f>
      </c>
      <c r="C12" s="4" t="inlineStr">
        <is>
          <t>Não vendido</t>
        </is>
      </c>
      <c r="D12" s="4" t="inlineStr">
        <is>
          <t>71</t>
        </is>
      </c>
      <c r="E12" s="5" t="inlineStr">
        <is>
          <t>42.250,00</t>
        </is>
      </c>
      <c r="F12" s="4" t="inlineStr">
        <is>
          <t>250.00</t>
        </is>
      </c>
    </row>
    <row collapsed="false" customFormat="false" customHeight="false" hidden="false" ht="12.1" outlineLevel="0" r="13">
      <c r="A13" s="5" t="s">
        <f>=HYPERLINK("https://leilaoonline.net/lote/detalhe/26147", "132")</f>
      </c>
      <c r="B13" s="4" t="s">
        <f>=HYPERLINK("https://leilaoonline.net/lote/detalhe/26147", "VW; JETTA T 2.0 "TSI"; 2012/2012; PRETA; GASOLINA")</f>
      </c>
      <c r="C13" s="4" t="inlineStr">
        <is>
          <t>Não vendido</t>
        </is>
      </c>
      <c r="D13" s="4" t="inlineStr">
        <is>
          <t>12</t>
        </is>
      </c>
      <c r="E13" s="5" t="inlineStr">
        <is>
          <t>36.000,00</t>
        </is>
      </c>
      <c r="F13" s="4" t="inlineStr">
        <is>
          <t>250.00</t>
        </is>
      </c>
    </row>
    <row collapsed="false" customFormat="false" customHeight="false" hidden="false" ht="12.1" outlineLevel="0" r="14">
      <c r="A14" s="5" t="s">
        <f>=HYPERLINK("https://leilaoonline.net/lote/detalhe/27401", "133")</f>
      </c>
      <c r="B14" s="4" t="s">
        <f>=HYPERLINK("https://leilaoonline.net/lote/detalhe/27401", "FIAT; FREEMONT PRECISION; 2011/2012; PRETA; GASOLINA")</f>
      </c>
      <c r="C14" s="4" t="inlineStr">
        <is>
          <t>Não vendido</t>
        </is>
      </c>
      <c r="D14" s="4" t="inlineStr">
        <is>
          <t>18</t>
        </is>
      </c>
      <c r="E14" s="5" t="inlineStr">
        <is>
          <t>24.250,00</t>
        </is>
      </c>
      <c r="F14" s="4" t="inlineStr">
        <is>
          <t>500.00</t>
        </is>
      </c>
    </row>
    <row collapsed="false" customFormat="false" customHeight="false" hidden="false" ht="12.1" outlineLevel="0" r="15">
      <c r="A15" s="5" t="s">
        <f>=HYPERLINK("https://leilaoonline.net/lote/detalhe/27402", "134")</f>
      </c>
      <c r="B15" s="4" t="s">
        <f>=HYPERLINK("https://leilaoonline.net/lote/detalhe/27402", "NISSAN; MARCH 165V CVT "Automático"; 2018/2018; CINZA; ALCO./GASOL;")</f>
      </c>
      <c r="C15" s="4" t="inlineStr">
        <is>
          <t>Não vendido</t>
        </is>
      </c>
      <c r="D15" s="4" t="inlineStr">
        <is>
          <t>32</t>
        </is>
      </c>
      <c r="E15" s="5" t="inlineStr">
        <is>
          <t>26.250,00</t>
        </is>
      </c>
      <c r="F15" s="4" t="inlineStr">
        <is>
          <t>250.00</t>
        </is>
      </c>
    </row>
    <row collapsed="false" customFormat="false" customHeight="false" hidden="false" ht="12.1" outlineLevel="0" r="16">
      <c r="A16" s="5" t="s">
        <f>=HYPERLINK("https://leilaoonline.net/lote/detalhe/27116", "135")</f>
      </c>
      <c r="B16" s="4" t="s">
        <f>=HYPERLINK("https://leilaoonline.net/lote/detalhe/27116", "I / HONDA CITY LX FLEX, 2013/2014; CINZA; ALCO./GASOL.")</f>
      </c>
      <c r="C16" s="4" t="inlineStr">
        <is>
          <t>Vendido</t>
        </is>
      </c>
      <c r="D16" s="4" t="inlineStr">
        <is>
          <t>36</t>
        </is>
      </c>
      <c r="E16" s="5" t="inlineStr">
        <is>
          <t>31.000,00</t>
        </is>
      </c>
      <c r="F16" s="4" t="inlineStr">
        <is>
          <t>250.00</t>
        </is>
      </c>
    </row>
    <row collapsed="false" customFormat="false" customHeight="false" hidden="false" ht="12.1" outlineLevel="0" r="17">
      <c r="A17" s="5" t="s">
        <f>=HYPERLINK("https://leilaoonline.net/lote/detalhe/27405", "136")</f>
      </c>
      <c r="B17" s="4" t="s">
        <f>=HYPERLINK("https://leilaoonline.net/lote/detalhe/27405", "HONDA FIT LXL, 2005/2006, RATA; GASOLINA")</f>
      </c>
      <c r="C17" s="4" t="inlineStr">
        <is>
          <t>Não vendido</t>
        </is>
      </c>
      <c r="D17" s="4" t="inlineStr">
        <is>
          <t>16</t>
        </is>
      </c>
      <c r="E17" s="5" t="inlineStr">
        <is>
          <t>13.750,00</t>
        </is>
      </c>
      <c r="F17" s="4" t="inlineStr">
        <is>
          <t>250.00</t>
        </is>
      </c>
    </row>
    <row collapsed="false" customFormat="false" customHeight="false" hidden="false" ht="12.1" outlineLevel="0" r="18">
      <c r="A18" s="5" t="s">
        <f>=HYPERLINK("https://leilaoonline.net/lote/detalhe/26159", "137")</f>
      </c>
      <c r="B18" s="4" t="s">
        <f>=HYPERLINK("https://leilaoonline.net/lote/detalhe/26159", "I; M.BENZ E320 JWF55; 1997/1997; PRATA; GASOLINA")</f>
      </c>
      <c r="C18" s="4" t="inlineStr">
        <is>
          <t>Não vendido</t>
        </is>
      </c>
      <c r="D18" s="4" t="inlineStr">
        <is>
          <t>18</t>
        </is>
      </c>
      <c r="E18" s="5" t="inlineStr">
        <is>
          <t>13.250,00</t>
        </is>
      </c>
      <c r="F18" s="4" t="inlineStr">
        <is>
          <t>500.00</t>
        </is>
      </c>
    </row>
    <row collapsed="false" customFormat="false" customHeight="false" hidden="false" ht="12.1" outlineLevel="0" r="19">
      <c r="A19" s="5" t="s">
        <f>=HYPERLINK("https://leilaoonline.net/lote/detalhe/27118", "138")</f>
      </c>
      <c r="B19" s="4" t="s">
        <f>=HYPERLINK("https://leilaoonline.net/lote/detalhe/27118", "HONDA CITY EX CVT, 2017/2017, PRETA; ALCO./GAS - Aprox. 19.000km")</f>
      </c>
      <c r="C19" s="4" t="inlineStr">
        <is>
          <t>Não vendido</t>
        </is>
      </c>
      <c r="D19" s="4" t="inlineStr">
        <is>
          <t>26</t>
        </is>
      </c>
      <c r="E19" s="5" t="inlineStr">
        <is>
          <t>43.250,00</t>
        </is>
      </c>
      <c r="F19" s="4" t="inlineStr">
        <is>
          <t>250.00</t>
        </is>
      </c>
    </row>
    <row collapsed="false" customFormat="false" customHeight="false" hidden="false" ht="12.1" outlineLevel="0" r="20">
      <c r="A20" s="5" t="s">
        <f>=HYPERLINK("https://leilaoonline.net/lote/detalhe/26145", "139")</f>
      </c>
      <c r="B20" s="4" t="s">
        <f>=HYPERLINK("https://leilaoonline.net/lote/detalhe/26145", "TOYOTA; FIELDER, ANO 2006/2007, GASOLINA, PRETA")</f>
      </c>
      <c r="C20" s="4" t="inlineStr">
        <is>
          <t>Não vendido</t>
        </is>
      </c>
      <c r="D20" s="4" t="inlineStr">
        <is>
          <t>32</t>
        </is>
      </c>
      <c r="E20" s="5" t="inlineStr">
        <is>
          <t>14.500,00</t>
        </is>
      </c>
      <c r="F20" s="4" t="inlineStr">
        <is>
          <t>250.00</t>
        </is>
      </c>
    </row>
    <row collapsed="false" customFormat="false" customHeight="false" hidden="false" ht="12.1" outlineLevel="0" r="21">
      <c r="A21" s="5" t="s">
        <f>=HYPERLINK("https://leilaoonline.net/lote/detalhe/26157", "140")</f>
      </c>
      <c r="B21" s="4" t="s">
        <f>=HYPERLINK("https://leilaoonline.net/lote/detalhe/26157", "FORD RANGER XL 13P; 2008/2009; BRANCA; DIESEL - CABINE DUPLA")</f>
      </c>
      <c r="C21" s="4" t="inlineStr">
        <is>
          <t>Não vendido</t>
        </is>
      </c>
      <c r="D21" s="4" t="inlineStr">
        <is>
          <t>29</t>
        </is>
      </c>
      <c r="E21" s="5" t="inlineStr">
        <is>
          <t>28.500,00</t>
        </is>
      </c>
      <c r="F21" s="4" t="inlineStr">
        <is>
          <t>500.00</t>
        </is>
      </c>
    </row>
    <row collapsed="false" customFormat="false" customHeight="false" hidden="false" ht="12.1" outlineLevel="0" r="22">
      <c r="A22" s="5" t="s">
        <f>=HYPERLINK("https://leilaoonline.net/lote/detalhe/27113", "141")</f>
      </c>
      <c r="B22" s="4" t="s">
        <f>=HYPERLINK("https://leilaoonline.net/lote/detalhe/27113", "HONDA; CITY LX FLEX AUTOMÁTICO; 2013/2013; CINZA; ALCO./GASOL.")</f>
      </c>
      <c r="C22" s="4" t="inlineStr">
        <is>
          <t>Não vendido</t>
        </is>
      </c>
      <c r="D22" s="4" t="inlineStr">
        <is>
          <t>12</t>
        </is>
      </c>
      <c r="E22" s="5" t="inlineStr">
        <is>
          <t>28.000,00</t>
        </is>
      </c>
      <c r="F22" s="4" t="inlineStr">
        <is>
          <t>500.00</t>
        </is>
      </c>
    </row>
    <row collapsed="false" customFormat="false" customHeight="false" hidden="false" ht="12.1" outlineLevel="0" r="23">
      <c r="A23" s="5" t="s">
        <f>=HYPERLINK("https://leilaoonline.net/lote/detalhe/26144", "142")</f>
      </c>
      <c r="B23" s="4" t="s">
        <f>=HYPERLINK("https://leilaoonline.net/lote/detalhe/26144", "CITROEN/C3 AIRCOSS GLXA, ANO 2013/2014, PRATA")</f>
      </c>
      <c r="C23" s="4" t="inlineStr">
        <is>
          <t>Não vendido</t>
        </is>
      </c>
      <c r="D23" s="4" t="inlineStr">
        <is>
          <t>13</t>
        </is>
      </c>
      <c r="E23" s="5" t="inlineStr">
        <is>
          <t>22.000,00</t>
        </is>
      </c>
      <c r="F23" s="4" t="inlineStr">
        <is>
          <t>250.00</t>
        </is>
      </c>
    </row>
    <row collapsed="false" customFormat="false" customHeight="false" hidden="false" ht="12.1" outlineLevel="0" r="24">
      <c r="A24" s="5" t="s">
        <f>=HYPERLINK("https://leilaoonline.net/lote/detalhe/26158", "143")</f>
      </c>
      <c r="B24" s="4" t="s">
        <f>=HYPERLINK("https://leilaoonline.net/lote/detalhe/26158", "RENAULT DUSTER 16 D 4X2; 2014/2014; PRATA; ALCO./GASOL.")</f>
      </c>
      <c r="C24" s="4" t="inlineStr">
        <is>
          <t>Não vendido</t>
        </is>
      </c>
      <c r="D24" s="4" t="inlineStr">
        <is>
          <t>21</t>
        </is>
      </c>
      <c r="E24" s="5" t="inlineStr">
        <is>
          <t>25.000,00</t>
        </is>
      </c>
      <c r="F24" s="4" t="inlineStr">
        <is>
          <t>250.00</t>
        </is>
      </c>
    </row>
    <row collapsed="false" customFormat="false" customHeight="false" hidden="false" ht="12.1" outlineLevel="0" r="25">
      <c r="A25" s="5" t="s">
        <f>=HYPERLINK("https://leilaoonline.net/lote/detalhe/27114", "144")</f>
      </c>
      <c r="B25" s="4" t="s">
        <f>=HYPERLINK("https://leilaoonline.net/lote/detalhe/27114", "I/ CITROEN C4 20GLXASP F; 2010/2010; PRATA; ALCO./GASOL")</f>
      </c>
      <c r="C25" s="4" t="inlineStr">
        <is>
          <t>Não vendido</t>
        </is>
      </c>
      <c r="D25" s="4" t="inlineStr">
        <is>
          <t>27</t>
        </is>
      </c>
      <c r="E25" s="5" t="inlineStr">
        <is>
          <t>15.750,00</t>
        </is>
      </c>
      <c r="F25" s="4" t="inlineStr">
        <is>
          <t>250.00</t>
        </is>
      </c>
    </row>
    <row collapsed="false" customFormat="false" customHeight="false" hidden="false" ht="12.1" outlineLevel="0" r="26">
      <c r="A26" s="5" t="s">
        <f>=HYPERLINK("https://leilaoonline.net/lote/detalhe/26146", "145")</f>
      </c>
      <c r="B26" s="4" t="s">
        <f>=HYPERLINK("https://leilaoonline.net/lote/detalhe/26146", "I; MMC; LANCER 2.0 "CVT AUTOMÁTICA", 2011/2012; CINZA")</f>
      </c>
      <c r="C26" s="4" t="inlineStr">
        <is>
          <t>Não vendido</t>
        </is>
      </c>
      <c r="D26" s="4" t="inlineStr">
        <is>
          <t>5</t>
        </is>
      </c>
      <c r="E26" s="5" t="inlineStr">
        <is>
          <t>19.000,00</t>
        </is>
      </c>
      <c r="F26" s="4" t="inlineStr">
        <is>
          <t>250.00</t>
        </is>
      </c>
    </row>
    <row collapsed="false" customFormat="false" customHeight="false" hidden="false" ht="12.1" outlineLevel="0" r="27">
      <c r="A27" s="5" t="s">
        <f>=HYPERLINK("https://leilaoonline.net/lote/detalhe/26143", "146")</f>
      </c>
      <c r="B27" s="4" t="s">
        <f>=HYPERLINK("https://leilaoonline.net/lote/detalhe/26143", "GM; CAPTIVA SPORT FWD; 2008/2009; AZUL; GASOLINA")</f>
      </c>
      <c r="C27" s="4" t="inlineStr">
        <is>
          <t>Não vendido</t>
        </is>
      </c>
      <c r="D27" s="4" t="inlineStr">
        <is>
          <t>29</t>
        </is>
      </c>
      <c r="E27" s="5" t="inlineStr">
        <is>
          <t>27.500,00</t>
        </is>
      </c>
      <c r="F27" s="4" t="inlineStr">
        <is>
          <t>250.00</t>
        </is>
      </c>
    </row>
    <row collapsed="false" customFormat="false" customHeight="false" hidden="false" ht="12.1" outlineLevel="0" r="28">
      <c r="A28" s="5" t="s">
        <f>=HYPERLINK("https://leilaoonline.net/lote/detalhe/26161", "147")</f>
      </c>
      <c r="B28" s="4" t="s">
        <f>=HYPERLINK("https://leilaoonline.net/lote/detalhe/26161", "FIAT; UNO MILLE ECONOMY; 2009/2010; BRANCA; ALCO./GASOLINA")</f>
      </c>
      <c r="C28" s="4" t="inlineStr">
        <is>
          <t>Não vendido</t>
        </is>
      </c>
      <c r="D28" s="4" t="inlineStr">
        <is>
          <t>43</t>
        </is>
      </c>
      <c r="E28" s="5" t="inlineStr">
        <is>
          <t>9.200,00</t>
        </is>
      </c>
      <c r="F28" s="4" t="inlineStr">
        <is>
          <t>150.00</t>
        </is>
      </c>
    </row>
    <row collapsed="false" customFormat="false" customHeight="false" hidden="false" ht="12.1" outlineLevel="0" r="29">
      <c r="A29" s="5" t="s">
        <f>=HYPERLINK("https://leilaoonline.net/lote/detalhe/26141", "148")</f>
      </c>
      <c r="B29" s="4" t="s">
        <f>=HYPERLINK("https://leilaoonline.net/lote/detalhe/26141", "FORD/ FIESTA HA 1.6 TIAB; 2015/2016; PRETA; ALCO/GASOL.")</f>
      </c>
      <c r="C29" s="4" t="inlineStr">
        <is>
          <t>Não vendido</t>
        </is>
      </c>
      <c r="D29" s="4" t="inlineStr">
        <is>
          <t>20</t>
        </is>
      </c>
      <c r="E29" s="5" t="inlineStr">
        <is>
          <t>29.000,00</t>
        </is>
      </c>
      <c r="F29" s="4" t="inlineStr">
        <is>
          <t>250.00</t>
        </is>
      </c>
    </row>
    <row collapsed="false" customFormat="false" customHeight="false" hidden="false" ht="12.1" outlineLevel="0" r="30">
      <c r="A30" s="5" t="s">
        <f>=HYPERLINK("https://leilaoonline.net/lote/detalhe/26160", "149")</f>
      </c>
      <c r="B30" s="4" t="s">
        <f>=HYPERLINK("https://leilaoonline.net/lote/detalhe/26160", "I; MMC; LANCER 2.0 "CVT AUTOMÁTICA", 2012/2013; BRANCA, GASOLINA")</f>
      </c>
      <c r="C30" s="4" t="inlineStr">
        <is>
          <t>Não vendido</t>
        </is>
      </c>
      <c r="D30" s="4" t="inlineStr">
        <is>
          <t>10</t>
        </is>
      </c>
      <c r="E30" s="5" t="inlineStr">
        <is>
          <t>24.250,00</t>
        </is>
      </c>
      <c r="F30" s="4" t="inlineStr">
        <is>
          <t>250.00</t>
        </is>
      </c>
    </row>
    <row collapsed="false" customFormat="false" customHeight="false" hidden="false" ht="12.1" outlineLevel="0" r="31">
      <c r="A31" s="5" t="s">
        <f>=HYPERLINK("https://leilaoonline.net/lote/detalhe/26162", "150")</f>
      </c>
      <c r="B31" s="4" t="s">
        <f>=HYPERLINK("https://leilaoonline.net/lote/detalhe/26162", "HONDA CBR 600 RR; 2008/2008; BRANCA; GASOLINA")</f>
      </c>
      <c r="C31" s="4" t="inlineStr">
        <is>
          <t>Não vendido</t>
        </is>
      </c>
      <c r="D31" s="4" t="inlineStr">
        <is>
          <t>21</t>
        </is>
      </c>
      <c r="E31" s="5" t="inlineStr">
        <is>
          <t>19.250,00</t>
        </is>
      </c>
      <c r="F31" s="4" t="inlineStr">
        <is>
          <t>250.00</t>
        </is>
      </c>
    </row>
    <row collapsed="false" customFormat="false" customHeight="false" hidden="false" ht="12.1" outlineLevel="0" r="32">
      <c r="A32" s="5" t="s">
        <f>=HYPERLINK("https://leilaoonline.net/lote/detalhe/27115", "151")</f>
      </c>
      <c r="B32" s="4" t="s">
        <f>=HYPERLINK("https://leilaoonline.net/lote/detalhe/27115", "I/ SUZUKI G. VITARA 2WD 5P; 2012/2012; CINZA; GASOLINA")</f>
      </c>
      <c r="C32" s="4" t="inlineStr">
        <is>
          <t>Vendido</t>
        </is>
      </c>
      <c r="D32" s="4" t="inlineStr">
        <is>
          <t>30</t>
        </is>
      </c>
      <c r="E32" s="5" t="inlineStr">
        <is>
          <t>30.000,00</t>
        </is>
      </c>
      <c r="F32" s="4" t="inlineStr">
        <is>
          <t>500.00</t>
        </is>
      </c>
    </row>
    <row collapsed="false" customFormat="false" customHeight="false" hidden="false" ht="12.1" outlineLevel="0" r="33">
      <c r="A33" s="5" t="s">
        <f>=HYPERLINK("https://leilaoonline.net/lote/detalhe/27406", "152")</f>
      </c>
      <c r="B33" s="4" t="s">
        <f>=HYPERLINK("https://leilaoonline.net/lote/detalhe/27406", "VW; BRASILIA; 1979/1979; BEGE; GASOLINA")</f>
      </c>
      <c r="C33" s="4" t="inlineStr">
        <is>
          <t>Vendido</t>
        </is>
      </c>
      <c r="D33" s="4" t="inlineStr">
        <is>
          <t>30</t>
        </is>
      </c>
      <c r="E33" s="5" t="inlineStr">
        <is>
          <t>7.100,00</t>
        </is>
      </c>
      <c r="F33" s="4" t="inlineStr">
        <is>
          <t>150.00</t>
        </is>
      </c>
    </row>
    <row collapsed="false" customFormat="false" customHeight="false" hidden="false" ht="12.1" outlineLevel="0" r="34">
      <c r="A34" s="5" t="s">
        <f>=HYPERLINK("https://leilaoonline.net/lote/detalhe/26148", "154")</f>
      </c>
      <c r="B34" s="4" t="s">
        <f>=HYPERLINK("https://leilaoonline.net/lote/detalhe/26148", "I/ HYUNDAI I30 2.0; 2011/2012; PRETA; GASOLINA; "COMPLETO COM TETO"")</f>
      </c>
      <c r="C34" s="4" t="inlineStr">
        <is>
          <t>Vendido</t>
        </is>
      </c>
      <c r="D34" s="4" t="inlineStr">
        <is>
          <t>49</t>
        </is>
      </c>
      <c r="E34" s="5" t="inlineStr">
        <is>
          <t>25.000,00</t>
        </is>
      </c>
      <c r="F34" s="4" t="inlineStr">
        <is>
          <t>250.00</t>
        </is>
      </c>
    </row>
    <row collapsed="false" customFormat="false" customHeight="false" hidden="false" ht="12.1" outlineLevel="0" r="35">
      <c r="A35" s="5" t="s">
        <f>=HYPERLINK("https://leilaoonline.net/lote/detalhe/26163", "155")</f>
      </c>
      <c r="B35" s="4" t="s">
        <f>=HYPERLINK("https://leilaoonline.net/lote/detalhe/26163", "VW; GOL 1.6; 2012/2013; PRATA; ALCO./GASOL")</f>
      </c>
      <c r="C35" s="4" t="inlineStr">
        <is>
          <t>Não vendido</t>
        </is>
      </c>
      <c r="D35" s="4" t="inlineStr">
        <is>
          <t>23</t>
        </is>
      </c>
      <c r="E35" s="5" t="inlineStr">
        <is>
          <t>21.750,00</t>
        </is>
      </c>
      <c r="F35" s="4" t="inlineStr">
        <is>
          <t>250.00</t>
        </is>
      </c>
    </row>
    <row collapsed="false" customFormat="false" customHeight="false" hidden="false" ht="12.1" outlineLevel="0" r="36">
      <c r="A36" s="5" t="s">
        <f>=HYPERLINK("https://leilaoonline.net/lote/detalhe/26781", "158")</f>
      </c>
      <c r="B36" s="4" t="s">
        <f>=HYPERLINK("https://leilaoonline.net/lote/detalhe/26781", "GM; VECTRA SEDAN ELITE; 2008/2009; PRETA; ALCO./GASOL.")</f>
      </c>
      <c r="C36" s="4" t="inlineStr">
        <is>
          <t>Não vendido</t>
        </is>
      </c>
      <c r="D36" s="4" t="inlineStr">
        <is>
          <t>26</t>
        </is>
      </c>
      <c r="E36" s="5" t="inlineStr">
        <is>
          <t>21.750,00</t>
        </is>
      </c>
      <c r="F36" s="4" t="inlineStr">
        <is>
          <t>500.00</t>
        </is>
      </c>
    </row>
    <row collapsed="false" customFormat="false" customHeight="false" hidden="false" ht="12.1" outlineLevel="0" r="37">
      <c r="A37" s="5" t="s">
        <f>=HYPERLINK("https://leilaoonline.net/lote/detalhe/26155", "167")</f>
      </c>
      <c r="B37" s="4" t="s">
        <f>=HYPERLINK("https://leilaoonline.net/lote/detalhe/26155", "HONDA; FIT LX, 2006/2007; CINZA; GASOLINA")</f>
      </c>
      <c r="C37" s="4" t="inlineStr">
        <is>
          <t>Não vendido</t>
        </is>
      </c>
      <c r="D37" s="4" t="inlineStr">
        <is>
          <t>20</t>
        </is>
      </c>
      <c r="E37" s="5" t="inlineStr">
        <is>
          <t>13.250,00</t>
        </is>
      </c>
      <c r="F37" s="4" t="inlineStr">
        <is>
          <t>250.00</t>
        </is>
      </c>
    </row>
    <row collapsed="false" customFormat="false" customHeight="false" hidden="false" ht="12.1" outlineLevel="0" r="38">
      <c r="A38" s="5" t="s">
        <f>=HYPERLINK("https://leilaoonline.net/lote/detalhe/26150", "169")</f>
      </c>
      <c r="B38" s="4" t="s">
        <f>=HYPERLINK("https://leilaoonline.net/lote/detalhe/26150", "HONDA; CBR 1000 RR REPSOL; 2011; GASOLINA")</f>
      </c>
      <c r="C38" s="4" t="inlineStr">
        <is>
          <t>Não vendido</t>
        </is>
      </c>
      <c r="D38" s="4" t="inlineStr">
        <is>
          <t>27</t>
        </is>
      </c>
      <c r="E38" s="5" t="inlineStr">
        <is>
          <t>29.250,00</t>
        </is>
      </c>
      <c r="F38" s="4" t="inlineStr">
        <is>
          <t>500.00</t>
        </is>
      </c>
    </row>
    <row collapsed="false" customFormat="false" customHeight="false" hidden="false" ht="12.1" outlineLevel="0" r="39">
      <c r="A39" s="5" t="s">
        <f>=HYPERLINK("https://leilaoonline.net/lote/detalhe/26153", "170")</f>
      </c>
      <c r="B39" s="4" t="s">
        <f>=HYPERLINK("https://leilaoonline.net/lote/detalhe/26153", "VW/ PARATI CL 1.6 MI; 1997/1998; PRETA; GASOLINA - "AR CONDICIONADO E DIREÇÃO HIDR."")</f>
      </c>
      <c r="C39" s="4" t="inlineStr">
        <is>
          <t>Vendido</t>
        </is>
      </c>
      <c r="D39" s="4" t="inlineStr">
        <is>
          <t>13</t>
        </is>
      </c>
      <c r="E39" s="5" t="inlineStr">
        <is>
          <t>9.200,00</t>
        </is>
      </c>
      <c r="F39" s="4" t="inlineStr">
        <is>
          <t>150.00</t>
        </is>
      </c>
    </row>
    <row collapsed="false" customFormat="false" customHeight="false" hidden="false" ht="12.1" outlineLevel="0" r="40">
      <c r="A40" s="5" t="s">
        <f>=HYPERLINK("https://leilaoonline.net/lote/detalhe/26151", "173")</f>
      </c>
      <c r="B40" s="4" t="s">
        <f>=HYPERLINK("https://leilaoonline.net/lote/detalhe/26151", "HONDA; CB 500;  2001; PRETA; GASOLINA")</f>
      </c>
      <c r="C40" s="4" t="inlineStr">
        <is>
          <t>Não vendido</t>
        </is>
      </c>
      <c r="D40" s="4" t="inlineStr">
        <is>
          <t>8</t>
        </is>
      </c>
      <c r="E40" s="5" t="inlineStr">
        <is>
          <t>5.300,00</t>
        </is>
      </c>
      <c r="F40" s="4" t="inlineStr">
        <is>
          <t>150.00</t>
        </is>
      </c>
    </row>
    <row collapsed="false" customFormat="false" customHeight="false" hidden="false" ht="12.1" outlineLevel="0" r="41">
      <c r="A41" s="5" t="s">
        <f>=HYPERLINK("https://leilaoonline.net/lote/detalhe/26154", "176")</f>
      </c>
      <c r="B41" s="4" t="s">
        <f>=HYPERLINK("https://leilaoonline.net/lote/detalhe/26154", "GM/ BLAZER; PRETA; 2001/2001; GASOL./GNV - 4 CILINDROS -")</f>
      </c>
      <c r="C41" s="4" t="inlineStr">
        <is>
          <t>Não vendido</t>
        </is>
      </c>
      <c r="D41" s="4" t="inlineStr">
        <is>
          <t>9</t>
        </is>
      </c>
      <c r="E41" s="5" t="inlineStr">
        <is>
          <t>9.750,00</t>
        </is>
      </c>
      <c r="F41" s="4" t="inlineStr">
        <is>
          <t>500.00</t>
        </is>
      </c>
    </row>
    <row collapsed="false" customFormat="false" customHeight="false" hidden="false" ht="12.1" outlineLevel="0" r="42">
      <c r="A42" s="5" t="s">
        <f>=HYPERLINK("https://leilaoonline.net/lote/detalhe/27403", "400")</f>
      </c>
      <c r="B42" s="4" t="s">
        <f>=HYPERLINK("https://leilaoonline.net/lote/detalhe/27403", "JG DE RODAS COM PNEUS 175 X 65 X 14 ")</f>
      </c>
      <c r="C42" s="4" t="inlineStr">
        <is>
          <t>Vendido</t>
        </is>
      </c>
      <c r="D42" s="4" t="inlineStr">
        <is>
          <t>12</t>
        </is>
      </c>
      <c r="E42" s="5" t="inlineStr">
        <is>
          <t>650,00</t>
        </is>
      </c>
      <c r="F42" s="4" t="inlineStr">
        <is>
          <t>50.00</t>
        </is>
      </c>
    </row>
    <row collapsed="false" customFormat="false" customHeight="false" hidden="false" ht="12.1" outlineLevel="0" r="43">
      <c r="A43" s="5" t="s">
        <f>=HYPERLINK("https://leilaoonline.net/lote/detalhe/27404", "401")</f>
      </c>
      <c r="B43" s="4" t="s">
        <f>=HYPERLINK("https://leilaoonline.net/lote/detalhe/27404", "JG. DE RODAS ARO 17 SENDO 2 PNEUS 195 X 40 X 17 E 2 PNEUS 205 X 40 X 17")</f>
      </c>
      <c r="C43" s="4" t="inlineStr">
        <is>
          <t>Vendido</t>
        </is>
      </c>
      <c r="D43" s="4" t="inlineStr">
        <is>
          <t>8</t>
        </is>
      </c>
      <c r="E43" s="5" t="inlineStr">
        <is>
          <t>1.050,00</t>
        </is>
      </c>
      <c r="F43" s="4" t="inlineStr">
        <is>
          <t>100.00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2026-09-11T03:36:59.00Z</dcterms:created>
  <dc:creator>Tellks Tecnologia</dc:creator>
  <cp:revision>0</cp:revision>
</cp:coreProperties>
</file>