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487ª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=HYPERLINK("https://leilaoonline.net/lote/detalhe/26501", "001")</f>
      </c>
      <c r="B11" s="4" t="s">
        <f>=HYPERLINK("https://leilaoonline.net/lote/detalhe/26501", " A METADE IDEAL DO IMÓVEL DE MATRÍCULA Nº 103.133 DO 15ºCARTÓRIO DE REGISTRO DE IMÓVEIS DE SÃO PAULO/SP (DE PROPRIEDADE DE JANETE LEIKO TODA MOCHIZUKI). NºCONTRIBUINTE: 021.007.0325-0. DESCRIÇÃO: A metade idealdo apartamento nº 112, localizado no 11º andar doEdifício Juliana, bloco B, do Condomí")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=HYPERLINK("https://leilaoonline.net/lote/detalhe/26502", "002")</f>
      </c>
      <c r="B12" s="4" t="s">
        <f>=HYPERLINK("https://leilaoonline.net/lote/detalhe/26502", " CAMINHÃO DE PLACA CPT 7290, RENAVAM: 00364424532. CNPJDO PROPRIETÁRIO: 60.920.345/0013-29 (filial).DESCRIÇÃO:um caminhão marca/modelo MERCEDES BENZ, na corvermelha,diesel, ano de fabricação/modelo 1975/1975.Segundo informações do oficial de justiça em 22/01/2014:"Estadogeral do veículo: caminh")</f>
      </c>
      <c r="C12" s="4" t="inlineStr">
        <is>
          <t>Vendido</t>
        </is>
      </c>
      <c r="D12" s="4" t="inlineStr">
        <is>
          <t>44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=HYPERLINK("https://leilaoonline.net/lote/detalhe/26509", "003")</f>
      </c>
      <c r="B13" s="4" t="s">
        <f>=HYPERLINK("https://leilaoonline.net/lote/detalhe/26509", " IMÓVEL DE MATRÍCULA Nº 17.695 DO 6º CARTÓRIO DE REGISTRO DE IMÓVEIS DE SÃOPAULO, CONTRIBUINTE: 035.024.0541-7 (Av.5). DESCRIÇÃO: Duas casas à Rua GamaCerqueira nºs 423 e 427, no 12º Subdistrito – Cambuci, e seu respectivo terreno que mede 7,00 m defrente, por 50,00 m da frente aos fundos, confro")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325.000,00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=HYPERLINK("https://leilaoonline.net/lote/detalhe/26503", "004")</f>
      </c>
      <c r="B14" s="4" t="s">
        <f>=HYPERLINK("https://leilaoonline.net/lote/detalhe/26503", " A PARTE IDEAL CORRESPONDENTE A 46,50% DO IMÓVEL DEMATRÍCULA Nº 9786 DO 2º CARTÓRIO DE REGISTRO DE IMÓVEISDE SÃO PAULO/SP (DE PROPRIEDADE DE RENATO CESAR VANUCCI DE MORAES). Nº CONTRIBUINTE: 012.062.0031-6. DESCRIÇÃO:A parte ideal correspondente a 46,50% do apartamento nº21, no 2º andar do Edifí")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223.200,00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=HYPERLINK("https://leilaoonline.net/lote/detalhe/26507", "005")</f>
      </c>
      <c r="B15" s="4" t="s">
        <f>=HYPERLINK("https://leilaoonline.net/lote/detalhe/26507", " Imóvel MATRÍCULA nº 94.336 do 1º Cartório de Registro de Imóveis de São Paulo/SP.CONTRIBUINTE nº 036.008.0649-1 da Prefeitura do Município de São Paulo/SP. DESCRIÇÃO: oESCRITÓRIO nº 1.203, localizado no 12º andar do Edifício Paulista Boulevard, situado na AlamedaSantos, nº 211, no 9º Subdistrito")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=HYPERLINK("https://leilaoonline.net/lote/detalhe/26504", "006")</f>
      </c>
      <c r="B16" s="4" t="s">
        <f>=HYPERLINK("https://leilaoonline.net/lote/detalhe/26504", "IMÓVEL DE MATRÍCULA Nº 175.640, DO 4º OFICIAL DEREGISTRO DE IMÓVEIS SÃO PAULO. CONTRIBUINTE Nº299.024.0070-1. DESCRIÇÃO: Prédio e respectivo terrenosituados na Rua Soares de Barros, n. 16, no 28º.Subdistrito Jardim Paulista, medindo o terreno 10,00mdefrente para a citada rua por 36,00m da fren")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1.450.000,00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=HYPERLINK("https://leilaoonline.net/lote/detalhe/26508", "007")</f>
      </c>
      <c r="B17" s="4" t="s">
        <f>=HYPERLINK("https://leilaoonline.net/lote/detalhe/26508", " VEÍCULO PLACA: BZO 5473. RENAVAM: 424836505. CHASSI:9BWZZZ21ZKPO20179. CNPJ/CPF DO PROPRIETÁRIO:530.431.898-68. DESCRIÇÃO: Veículo marca/modelo: VW /KOMBI-Furgão. ANO/Modelo: 89/90. Chassis:9BWZZZ21ZKPO20179 OBSERVAÇÕES: 1) Certificou o oficialde justiça em 28/09/2015 que o estado geral do veí")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=HYPERLINK("https://leilaoonline.net/lote/detalhe/26505", "008")</f>
      </c>
      <c r="B18" s="4" t="s">
        <f>=HYPERLINK("https://leilaoonline.net/lote/detalhe/26505", " Imóvel MATRÍCULA nº 20.472 do 14º Cartório de Registrode Imóveis de São Paulo/SP. CONTRIBUINTE nº049.033.0038-2 da Prefeitura do Município de SãoPaulo/SP. DESCRIÇÃO: um PRÉDIO e respectivo TERRENO,localizados na Rua José Marti, nº 12, lote 9, da quadra35, Jardim da Saúde, 21º Subdistrito, medi")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368.000,00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=HYPERLINK("https://leilaoonline.net/lote/detalhe/26511", "009")</f>
      </c>
      <c r="B19" s="4" t="s">
        <f>=HYPERLINK("https://leilaoonline.net/lote/detalhe/26511", "PARTE IDEAL DA NUA PROPRIEDADE DE LEONEL MACHADO BRAGA EQUIVALENTE A 1/3 (33,33%) DO IMÓVEL DE MATRÍCULA 83.798, DO 15º CARTÓRIO DE REGISTRO DE IMÓVEIS DE SÃO PAULO. CONTRIBUINTE Nº 085.614.0071-4. DESCRIÇÃO: Parte ideal da nua propriedade do APARTAMENTO nº 11, localizado no 1º andar, do Edifício Cé")</f>
      </c>
      <c r="C19" s="4" t="inlineStr">
        <is>
          <t>Vendido</t>
        </is>
      </c>
      <c r="D19" s="4" t="inlineStr">
        <is>
          <t>2</t>
        </is>
      </c>
      <c r="E19" s="5" t="inlineStr">
        <is>
          <t>48.000,00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=HYPERLINK("https://leilaoonline.net/lote/detalhe/26506", "010")</f>
      </c>
      <c r="B20" s="4" t="s">
        <f>=HYPERLINK("https://leilaoonline.net/lote/detalhe/26506", " FRAÇÃO IDEAL de propriedade de MAURO CÉSAR MENDES, CPF:022.694.788-27, equivalente a 33,33% (1/3) do imóvelMATRÍCULA Nº 15.773 DO 17º CARTÓRIO DE REGISTRO DEIMÓVEIS DE SÃO PAULO, CONTRIBUINTE: 304.0160153-3.DESCRIÇÃO: A fração ideal referente a 33% (1/3) doimóvel constituído por uma casa e seu")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=HYPERLINK("https://leilaoonline.net/lote/detalhe/26512", "011")</f>
      </c>
      <c r="B21" s="4" t="s">
        <f>=HYPERLINK("https://leilaoonline.net/lote/detalhe/26512", " A METADE IDEAL DO IMÓVEL DE MATRÍCULA Nº 124.989 DO 3º CARTÓRIO DEREGISTRO DE IMÓVEIS DE SÃO PAULO/SP (DE PROPRIEDADE DE DIRCEU PRADOALCÂNTARA E SILVA). Nº CONTRIBUINTE: 073.269.0287-9 (ÁREA MAIOR). DESCRIÇÃO: Ametade ideal da vaga indeterminada, para guarda de automóvel de passeio, na garagem 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=HYPERLINK("https://leilaoonline.net/lote/detalhe/26517", "012")</f>
      </c>
      <c r="B22" s="4" t="s">
        <f>=HYPERLINK("https://leilaoonline.net/lote/detalhe/26517", " Imóvel MATRÍCULA nº 30.248 do 1º Cartório de RegistrodeImóveis de Jaú/SP. INSCRIÇÃO FISCAL nº0642662013000000 da Prefeitura Municipal de Jahu/SP.DESCRIÇÃO: um LOTE DE TERRENO e respectiva EDIFICAÇÃO,sendo o terreno identificado como Lote 10 da quadra B doLoteamento denominado Chácara Nunes, si")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=HYPERLINK("https://leilaoonline.net/lote/detalhe/26521", "013")</f>
      </c>
      <c r="B23" s="4" t="s">
        <f>=HYPERLINK("https://leilaoonline.net/lote/detalhe/26521", " OS DIREITOS DECORRENTES DO CONTRATO DE ALIENAÇÃOFIDUCIÁRIA DO IMÓVEL DE MATRÍCULA Nº 106.157 DO 1ºCARTÓRIO DE REGISTRO DE IMÓVEIS DE SÃO BERNARDO DOCAMPO/SP. CADASTRO MUNICIPAL: 018.034.090.024.DESCRIÇÃO: Os direitos decorrentes do contrato dealienação fiduciária da residência tipo sobrado sob")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=HYPERLINK("https://leilaoonline.net/lote/detalhe/26513", "014")</f>
      </c>
      <c r="B24" s="4" t="s">
        <f>=HYPERLINK("https://leilaoonline.net/lote/detalhe/26513", " VEÍCULO DE PLACA FQU 8442, RENAVAM: 01015761574.CHASSI:9BRBDWHE6F0225332. CPF DO PROPRIETÁRIO:366.472.848-34. DESCRIÇÃO: um automóvel marca/modeloTOYOTA/COROLLA XEI20FLEX, na cor cinza, álcool/gasolina,ano de fabricação/modelo 2014/2015. Segundo informaçõesdo oficial de justiça em 12/08/2016: ")</f>
      </c>
      <c r="C24" s="4" t="inlineStr">
        <is>
          <t>Vendido</t>
        </is>
      </c>
      <c r="D24" s="4" t="inlineStr">
        <is>
          <t>36</t>
        </is>
      </c>
      <c r="E24" s="5" t="inlineStr">
        <is>
          <t>41.700,00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=HYPERLINK("https://leilaoonline.net/lote/detalhe/26522", "015")</f>
      </c>
      <c r="B25" s="4" t="s">
        <f>=HYPERLINK("https://leilaoonline.net/lote/detalhe/26522", " Fração ideal de propriedade RONALDO DE BRITTO GONZALEZ,CPF: 142.773.208-64 e RICARDO DE BRITTO GONZALEZ, CPF:010.830.018-84, equivalente a 20% (2/10) do IMÓVEL DEMATRÍCULA Nº 210.194 DO 15º CARTÓRIO DE REGISTRO DEIMÓVEIS DE SÃO PAULO, CONTRIBUINTE: 067.014.0276-3.DESCRIÇÃO: Dois prédios situad")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=HYPERLINK("https://leilaoonline.net/lote/detalhe/26515", "016")</f>
      </c>
      <c r="B26" s="4" t="s">
        <f>=HYPERLINK("https://leilaoonline.net/lote/detalhe/26515", " Imóvel MATRÍCULA nº 121.977 do 8º Cartório de Registro de Imóveis de São Paulo/SP.CONTRIBUINTE nº 076.013.0103-6 da Prefeitura do Município de São Paulo/SP. DESCRIÇÃO: umTERRENO e respectiva EDIFICAÇÃO, situados na Rua Bonifácio Cubas, número 809, na VilaElizabeth, no 4º Subdistrito - Nossa Senh")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=HYPERLINK("https://leilaoonline.net/lote/detalhe/26518", "017")</f>
      </c>
      <c r="B27" s="4" t="s">
        <f>=HYPERLINK("https://leilaoonline.net/lote/detalhe/26518", "Imóvel MATRÍCULA nº 42.607 do Cartório de Registro de Imóveis de Guarujá/SP. INSCRIÇÃO FISCAL nº 3-0037-022-026 da Prefeitura do Município de Guarujá/SP. DESCRIÇÃO: o APARTAMENTO nº 1, do Bloco B, localizado no 1º andar do Conjunto Guarujá I, situado à RuaCampos Sales, nº 525, cidade de Guarujá, p")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140.000,00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=HYPERLINK("https://leilaoonline.net/lote/detalhe/26519", "018")</f>
      </c>
      <c r="B28" s="4" t="s">
        <f>=HYPERLINK("https://leilaoonline.net/lote/detalhe/26519", " DIREITOS decorrentes do contrato de ALIENAÇÃO FIDUCIÁRIA objeto do registro R.8, de titularidade de GILBERTO GAIGALAS, CPF 090.294.228-07, sobre o imóvel MATRÍCULA nº 144.399 do 9º Cartório de Registro de Imóveis de São Paulo/SP. CONTRIBUINTE nº 056.206.1018-7da Prefeitura do Município de São Paulo")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=HYPERLINK("https://leilaoonline.net/lote/detalhe/26514", "019")</f>
      </c>
      <c r="B29" s="4" t="s">
        <f>=HYPERLINK("https://leilaoonline.net/lote/detalhe/26514", " A METADE IDEAL DO IMÓVEL DE MATRÍCULA Nº 94.103 DO 10º CARTÓRIO DEREGISTRO DE IMÓVEIS DE SÃO PAULO/SP (DE PROPRIEDADE DE ANA REGINAFOLEGATTI DURAES). Nº CONTRIBUINTE: 080.014.0026-6. DESCRIÇÃO: A metade ideal do apartamento nº 23, localizado no 2º pavimento do Condomínio Edifício Outeiro dos Páss")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240.000,00</t>
        </is>
      </c>
      <c r="F29" s="4" t="inlineStr">
        <is>
          <t>3000.00</t>
        </is>
      </c>
    </row>
    <row collapsed="false" customFormat="false" customHeight="false" hidden="false" ht="12.1" outlineLevel="0" r="30">
      <c r="A30" s="5" t="s">
        <f>=HYPERLINK("https://leilaoonline.net/lote/detalhe/26516", "020")</f>
      </c>
      <c r="B30" s="4" t="s">
        <f>=HYPERLINK("https://leilaoonline.net/lote/detalhe/26516", " IMÓVEL DE MATRÍCULA Nº 20.422, DO 4º OFICIAL DEREGISTRODE IMÓVEIS SÃO PAULO. CONTRIBUINTE Nº005.023.0123-6. DESCRIÇÃO: Loja número 1,situada noandar térreo ou 1º pavimento do EDIFÍCIO UBATUBA, comentrada pelo número 161 da Rua Genebra, no 17ºsubdistrito Bela Vista: com área útil de 147,30 ms2,")</f>
      </c>
      <c r="C30" s="4" t="inlineStr">
        <is>
          <t>Vendido</t>
        </is>
      </c>
      <c r="D30" s="4" t="inlineStr">
        <is>
          <t>22</t>
        </is>
      </c>
      <c r="E30" s="5" t="inlineStr">
        <is>
          <t>325.000,00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=HYPERLINK("https://leilaoonline.net/lote/detalhe/26510", "021")</f>
      </c>
      <c r="B31" s="4" t="s">
        <f>=HYPERLINK("https://leilaoonline.net/lote/detalhe/26510", "01 (um) conjunto de oxigênio e acetileno PPU para solda White Martins, composto de dois cilindros, quatro manômetros, duas mangueiras, uma caneta de solda e carrinho, avaliado o conjunto em R$ 1.300,00 (mil e trezentos reais). Valor Total da Avaliação: R$ 1.300,00 (mil e trezentos reais).")</f>
      </c>
      <c r="C31" s="4" t="inlineStr">
        <is>
          <t>Vendido</t>
        </is>
      </c>
      <c r="D31" s="4" t="inlineStr">
        <is>
          <t>14</t>
        </is>
      </c>
      <c r="E31" s="5" t="inlineStr">
        <is>
          <t>520,00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=HYPERLINK("https://leilaoonline.net/lote/detalhe/26523", "022")</f>
      </c>
      <c r="B32" s="4" t="s">
        <f>=HYPERLINK("https://leilaoonline.net/lote/detalhe/26523", "VEÍCULO PLACA JZZ2710. RENAVAM: 688076424. CHASSI: 9BGKSOBWVB404180. CPF DO PROPRIETÁRIO: 219.992.228-65. DESCRIÇÃO: 01 veículo marca/modelo: GM/KADETT GLS, tipo: automóvel, cor branca, ano/modelo: 1997/1998, combustível: gasolina. Certificou o oficial de justiça em 11 de julho de 2017: &amp;quot;Estado")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2.870,00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=HYPERLINK("https://leilaoonline.net/lote/detalhe/26524", "023")</f>
      </c>
      <c r="B33" s="4" t="s">
        <f>=HYPERLINK("https://leilaoonline.net/lote/detalhe/26524", " O IMÓVEL DE MATRÍCULA Nº 173.225 DO 16º CARTÓRIO DEREGISTRO DE IMÓVEIS DE SÃO PAULO/SP. Nº CONTRIBUINTE:147.320-0089-3. DESCRIÇÃO: Um terreno, situado na RuaPonche Verde, na Cidade Líder, no 38º Subdistrito -VilaMatilde, medindo 83,00m de frente, localizado nolado esquerdo dessa rua à 106,20m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2.400.000,00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=HYPERLINK("https://leilaoonline.net/lote/detalhe/26526", "024")</f>
      </c>
      <c r="B34" s="4" t="s">
        <f>=HYPERLINK("https://leilaoonline.net/lote/detalhe/26526", " IMÓVEL DE MATRÍCULA Nº 17.927, DO CARTÓRIO DE REGISTRODE IMÓVEIS COTIA. INSCRIÇÃO MUNICIPAL Nº23251.32.85.0089.00.000. DESCRIÇÃO: Um terreno, situadono bairro da Granja Vianna, antes Moinho Velho, emCotia, composto dos lotes 1, 1-A e 1-B, todos da quadraV, Gleba C, do loteamento denominado Vil")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=HYPERLINK("https://leilaoonline.net/lote/detalhe/26525", "025")</f>
      </c>
      <c r="B35" s="4" t="s">
        <f>=HYPERLINK("https://leilaoonline.net/lote/detalhe/26525", " A) 24 (vinte e quatro) camisetas manga curta, marca Lacoste, cores e estampas variadas, sendo: 07tamanho M, 04 tamanho L, 07 tamanho XL, 06 tamanho XXL, 100% algodão, fabricada no Peru.Avaliada cada uma em R$ 130,00 (cento e trinta reais), totalizando R$ 3.120,00 (três mil e cento evinte reais);")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=HYPERLINK("https://leilaoonline.net/lote/detalhe/26528", "026")</f>
      </c>
      <c r="B36" s="4" t="s">
        <f>=HYPERLINK("https://leilaoonline.net/lote/detalhe/26528", " A PARTE IDEAL CORRESPONDENTE A 33,33% DA NUAPROPRIEDADEDO IMÓVEL DE MATRÍCULA Nº 165.777 DO 4ºCARTÓRIO DE REGISTRO DE IMÓVEIS DE SÃO PAULO/SP (DEPROPRIEDADE DE CÍCERO CERQUEIRA GODOY). Nº CONTRIBUINTE:016.103.0609-0. DESCRIÇÃO: A parte ideal correspondentea 33,33% do apartamento nº 3109, local")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=HYPERLINK("https://leilaoonline.net/lote/detalhe/26527", "027")</f>
      </c>
      <c r="B37" s="4" t="s">
        <f>=HYPERLINK("https://leilaoonline.net/lote/detalhe/26527", ""PARTE IDEAL DE PROPRIEDADE DE FRANCO ANTONIO ENZO RAVIOLI EQUIVALENTE A 2/3 (66,666%) DO IMÓVEL DE MATRÍCULA 162.496, DO 14º CARTÓRIO DE REGISTRO DE IMÓVEIS DE SÃO PAULO. CONTRIBUINTE Nº 041.079.0321-4 (nº atualizado). DESCRIÇÃO: Parte ideal do APARTAMENTO Nº 71, localizado no 7º andar do CONDOMÍNI")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533.333,33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=HYPERLINK("https://leilaoonline.net/lote/detalhe/26533", "028")</f>
      </c>
      <c r="B38" s="4" t="s">
        <f>=HYPERLINK("https://leilaoonline.net/lote/detalhe/26533", " VEÍCULO PLACA DAS2176. RENAVAM: 743211693. CHASSI:8AC690412YA541681. CNPJ DO PROPRIETÁRIO:65.491.029/0001-69. DESCRIÇÃO: 01 veículo marca/modelo:I/M.BENZ 412D SPRINTER C, tipo: caminhão, cor branca,ano/modelo: 2000/2000, combustível: diesel. Certificouooficial de justiça em 14 de setembro de 2")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17.100,00</t>
        </is>
      </c>
      <c r="F38" s="4" t="inlineStr">
        <is>
          <t>400.00</t>
        </is>
      </c>
    </row>
    <row collapsed="false" customFormat="false" customHeight="false" hidden="false" ht="12.1" outlineLevel="0" r="39">
      <c r="A39" s="5" t="s">
        <f>=HYPERLINK("https://leilaoonline.net/lote/detalhe/26530", "029")</f>
      </c>
      <c r="B39" s="4" t="s">
        <f>=HYPERLINK("https://leilaoonline.net/lote/detalhe/26530", " FRAÇÃO IDEAL DE PROPRIEDADE DE SUELI REGINA DE OLIVEIRA FERREIRA E IVANILDO LOURENÇO FERREIRA, EQUIVALENTE A 25%DO IMÓVEL DE MATRÍCULA Nº 169.339 DO 18º CARTÓRIO DE REGISTRO DE IMÓVEIS DE SÃO PAULO. CONTRIBUINTE:123.026.0075-3. DESCRIÇÃO: Fração ideal equivalente a 25% do prédio e seu respectivo 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=HYPERLINK("https://leilaoonline.net/lote/detalhe/26538", "030")</f>
      </c>
      <c r="B40" s="4" t="s">
        <f>=HYPERLINK("https://leilaoonline.net/lote/detalhe/26538", " Imóvel MATRÍCULA nº 101.027 do 14º Cartório de Registros de Imóveis de São Paulo/SP.CONTRIBUINTE nº 049.016.0020-6 da Prefeitura do Município de São Paulo/SP. DESCRIÇÃO: Uma CASA e respectivo TERRENO à Rua Domingos de Rogatis nº 238, lote 20 da Quadra 22, Jardim da Saúde, Saúde – 21º Subdistrito, ")</f>
      </c>
      <c r="C40" s="4" t="inlineStr">
        <is>
          <t>Vendido</t>
        </is>
      </c>
      <c r="D40" s="4" t="inlineStr">
        <is>
          <t>47</t>
        </is>
      </c>
      <c r="E40" s="5" t="inlineStr">
        <is>
          <t>550.000,00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=HYPERLINK("https://leilaoonline.net/lote/detalhe/26529", "031")</f>
      </c>
      <c r="B41" s="4" t="s">
        <f>=HYPERLINK("https://leilaoonline.net/lote/detalhe/26529", " A) VEÍCULO DE PLACA ELV 9696, RENAVAM: 00167625640, CHASSI: 9BWNF07X8AP009177, CNPJ DO PROPRIETÁRIO: 08.483.255/0001-64. DESCRIÇÃO: um furgão marca/modelo VW KOMBI FURGÃO, na cor branca, álcool/gasolina, ano de fabricação/modelo 2009/2010. Observações: 1. HÁ DÉBITOS DE IPVA. 2. HÁ DÉBITOS DE MULTA.")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=HYPERLINK("https://leilaoonline.net/lote/detalhe/26539", "032")</f>
      </c>
      <c r="B42" s="4" t="s">
        <f>=HYPERLINK("https://leilaoonline.net/lote/detalhe/26539", " IMÓVEL DE MATRÍCULA 96.965, DO 14º CARTÓRIO DE REGISTRO DE IMÓVEIS DE SÃO PAULO. CONTRIBUINTE Nº 041.023.0010-4. DESCRIÇÃO: Uma casa e respectivo terreno, na quadra formada pelas Ruas Comandante Ismael Guilherme e Macau, medindo 12,50m de frente por 30,00 m da frente aos fundos, confinando de um la")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1.187.858,80</t>
        </is>
      </c>
      <c r="F42" s="4" t="inlineStr">
        <is>
          <t>3000.00</t>
        </is>
      </c>
    </row>
    <row collapsed="false" customFormat="false" customHeight="false" hidden="false" ht="12.1" outlineLevel="0" r="43">
      <c r="A43" s="5" t="s">
        <f>=HYPERLINK("https://leilaoonline.net/lote/detalhe/26535", "033")</f>
      </c>
      <c r="B43" s="4" t="s">
        <f>=HYPERLINK("https://leilaoonline.net/lote/detalhe/26535", " DIREITOS decorrentes da PROMESSA DE CESSÃO e do COMPROMISSO DE VENDA E COMPRA, bem como os DIREITOS DE OCUPAÇÃO sobre terreno em FAIXA DE MARINHA, de titularidade de ANTÔNIO CARLOS PEREIRA RIBAS, CPF:135.354.458-33, sobre o imóvel MATRÍCULA nº 71.151 do Cartório de Registro de Imóveis de Guarujá/SP")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540.000,00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=HYPERLINK("https://leilaoonline.net/lote/detalhe/26536", "034")</f>
      </c>
      <c r="B44" s="4" t="s">
        <f>=HYPERLINK("https://leilaoonline.net/lote/detalhe/26536", " 06 (seis) plataformas de comutação digital NGGOffice,marca Dígitro, com a identificação a seguir descrita: nºdo sistema 318937, anatel, 0239-04-0733(0107897615196722), transit 71431; nº do sistema318938,dígitro CORE; nº do sistema 318940, anatel ,0239-04-0733 (0107897615196722, transit 75069; 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=HYPERLINK("https://leilaoonline.net/lote/detalhe/26537", "035")</f>
      </c>
      <c r="B45" s="4" t="s">
        <f>=HYPERLINK("https://leilaoonline.net/lote/detalhe/26537", " O IMÓVEL DE MATRÍCULA Nº 66302 DO 13º CARTÓRIO DE REGISTRO DE IMÓVEIS DE SÃO PAULO/SP. Nº CONTRIBUINTE:013.035.0923-7. DESCRIÇÃO: Apartamento nº 1803,localizado no 18º andar do Edifício The Imperial Hall,à Rua da Consolação nº 3.555, na Capital de São Paulo, no 34º Subdistrito (Cerqueira Cesar)")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160.000,00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=HYPERLINK("https://leilaoonline.net/lote/detalhe/26531", "036")</f>
      </c>
      <c r="B46" s="4" t="s">
        <f>=HYPERLINK("https://leilaoonline.net/lote/detalhe/26531", " IMÓVEL DE MATRÍCULA Nº 38.584 DO 5º CARTÓRIO DE REGISTRO DE IMÓVEIS DE SÃO PAULO, CONTRIBUINTE:007.084.0150.-3. DESCRIÇÃO: O box nº C - 4, localizado no 2º andar ou 4º pavimento do "Edifício Garagem Automática General Jardim", situado a rua General Jardim, nº 157, no 7º subdistrito - Consolidação,")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7.373,40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=HYPERLINK("https://leilaoonline.net/lote/detalhe/26541", "037")</f>
      </c>
      <c r="B47" s="4" t="s">
        <f>=HYPERLINK("https://leilaoonline.net/lote/detalhe/26541", " VEÍCULO PLACA FIK8183. RENAVAM: 536607109. CHASSI: 93HGE8890EZ101681. CNPJ DO PROPRIETÁRIO: 54.112.099/0001-42. DESCRIÇÃO: 01 veículo marca/modelo:HONDA/FIT EXFLEX, tipo: automóvel, cor cinza, ano/modelo: 2013/2014, combustível: alcool/gasolina. Certificou o oficial de justiça em 21 de fevereiro d")</f>
      </c>
      <c r="C47" s="4" t="inlineStr">
        <is>
          <t>Vendido</t>
        </is>
      </c>
      <c r="D47" s="4" t="inlineStr">
        <is>
          <t>85</t>
        </is>
      </c>
      <c r="E47" s="5" t="inlineStr">
        <is>
          <t>32.600,00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=HYPERLINK("https://leilaoonline.net/lote/detalhe/26532", "038")</f>
      </c>
      <c r="B48" s="4" t="s">
        <f>=HYPERLINK("https://leilaoonline.net/lote/detalhe/26532", " Imóvel MATRÍCULA nº 2.678 do Cartório de Registro de Imóveis de Franco da Rocha/SP. IDENTIFICAÇÃO/ BC343216124000100000 da Prefeitura Municipal de Caieiras/SP. DESCRIÇÃO: um TERRENO e respectiva EDIFICAÇÃO situados à Estrada de Santa Inês, nº 14, km12, Bairro de Santa Inês, parte do Sítio semden")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864.000,00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=HYPERLINK("https://leilaoonline.net/lote/detalhe/26534", "039")</f>
      </c>
      <c r="B49" s="4" t="s">
        <f>=HYPERLINK("https://leilaoonline.net/lote/detalhe/26534", " OS DIREITOS DECORRENTES DO CONTRATO DE ALIENAÇÃO FIDUCIÁRIA DO IMÓVEL DE MATRÍCULA Nº 382.798 DO 11º CARTÓRIO DE REGISTRO DE IMÓVEIS DE SÃO PAULO/SP. NºCONTRIBUINTE: 095.325.0059-6. DESCRIÇÃO: Os direitos decorrentes do contrato de alienação fiduciária da casanº 31, com frente para a via de circu")</f>
      </c>
      <c r="C49" s="4" t="inlineStr">
        <is>
          <t>Vendido</t>
        </is>
      </c>
      <c r="D49" s="4" t="inlineStr">
        <is>
          <t>7</t>
        </is>
      </c>
      <c r="E49" s="5" t="inlineStr">
        <is>
          <t>365.000,00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=HYPERLINK("https://leilaoonline.net/lote/detalhe/26540", "040")</f>
      </c>
      <c r="B50" s="4" t="s">
        <f>=HYPERLINK("https://leilaoonline.net/lote/detalhe/26540", " IMÓVEL DE MATRÍCULA Nº 18.828 DO 6º CARTÓRIO DE REGISTRO DE IMÓVEIS DE SÃO PAULO, CONTRIBUINTE:044.058.0034-0. DESCRIÇÃO: Uma casa e respectivo terreno situados à Rua Paraibuna nº 305, na Quinta das Paineiras, no 26º Subdistrito - Vila Prudente, medindo o terreno que corresponde ao lote nº 23 da qu")</f>
      </c>
      <c r="C50" s="4" t="inlineStr">
        <is>
          <t>Vendido</t>
        </is>
      </c>
      <c r="D50" s="4" t="inlineStr">
        <is>
          <t>4</t>
        </is>
      </c>
      <c r="E50" s="5" t="inlineStr">
        <is>
          <t>335.000,00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=HYPERLINK("https://leilaoonline.net/lote/detalhe/26542", "041")</f>
      </c>
      <c r="B51" s="4" t="s">
        <f>=HYPERLINK("https://leilaoonline.net/lote/detalhe/26542", " IMÓVEL DE MATRÍCULA Nº 145.111 DO 7º CARTÓRIO DE REGISTRO DE IMÓVEIS DE SÃO PAULO/SP. CONTRIBUINTE:029.044.0127-1 DESCRIÇÃO: BARRACÃO industrial e TERRENO, situados nos fundos da vila que tem entrada pelo nº 467 da rua Padre Adelino, no 10º SUBDISTRITO - BELENZINHO medindo o terreno 2,57m de frent")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=HYPERLINK("https://leilaoonline.net/lote/detalhe/26544", "042")</f>
      </c>
      <c r="B52" s="4" t="s">
        <f>=HYPERLINK("https://leilaoonline.net/lote/detalhe/26544", " Imóvel MATRÍCULA nº 13.921 do Cartório de Registro de Imóveis de Embu das Artes/SP. CADASTRO FISCAL nº11.13.22.0096.01.000 da Prefeitura do Município de Embudas Artes/SP. DESCRIÇÃO: um TERRENO situado na Rua Sebastião Aniceto de Jesus Lins, nº 1121, constituído pelo Lote 04 da Quadra B do loteame")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182.000,00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=HYPERLINK("https://leilaoonline.net/lote/detalhe/26520", "043")</f>
      </c>
      <c r="B53" s="4" t="s">
        <f>=HYPERLINK("https://leilaoonline.net/lote/detalhe/26520", " FRAÇÃO IDEAL DE PROPRIEDADE DE ANGELA MARIA MARTINS DEMORAES PACHECO, EQUIVALENTE A 25% DO IMÓVEL DEMATRÍCULANº 73.316 DO 3º 3º CARTÓRIO DE REGISTRO DEIMÓVEIS DE SÃO PAULO. CONTRIBUINTE: 072.128.0067-8.DESCRIÇÃO: Fração ideal de 25% do prédio e respectivoterreno, situado à Rua Abreu Sampaio, n")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140.000,00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=HYPERLINK("https://leilaoonline.net/lote/detalhe/26543", "044")</f>
      </c>
      <c r="B54" s="4" t="s">
        <f>=HYPERLINK("https://leilaoonline.net/lote/detalhe/26543", " Imóvel MATRÍCULA nº 142.592 do 8º Cartório de Registro de Imóveis de São Paulo/SP. DESCRIÇÃO: o APARTAMENTO nº44, localizado no 4º andar do Condomínio Edifício Atlanta, situado na Rua Grumixamas ou das Grumixamas,nº870, na Vila Parque Jabaquara, 42º Subdistrito Jabaquara, contendo a área privativ")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140.000,00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=HYPERLINK("https://leilaoonline.net/lote/detalhe/26545", "045")</f>
      </c>
      <c r="B55" s="4" t="s">
        <f>=HYPERLINK("https://leilaoonline.net/lote/detalhe/26545", " DIREITOS DECORRENTES DA ALIENAÇÃO FIDUCIÁRIA DO IMÓVEL DE MATRÍCULA 204.332, DO 18º CARTÓRIO DE REGISTRO DE IMÓVEIS DE SÃO PAULO. CONTRIBUINTENº 159.306.0659-4 (nº atualizado). DESCRIÇÃO: IMÓVEL: Direitos sobre o APARTAMENTO Nº 253, localizado no 25º andar da TORRE "P1" (ESPAÇO SIGMA), integrante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260.000,00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=HYPERLINK("https://leilaoonline.net/lote/detalhe/26546", "046")</f>
      </c>
      <c r="B56" s="4" t="s">
        <f>=HYPERLINK("https://leilaoonline.net/lote/detalhe/26546", " IMÓVEL DE MATRÍCULA Nº 39.856, DO 15º CARTÓRIO DEREGISTRO DE IMÓVEIS SÃO PAULO. CONTRIBUINTE Nº070.408.0201-5 (nº atualizado). DESCRIÇÃO: O box nº62, do tipo IV, situado no subsolo (garagem coletiva) doEdifício Mirante da Cantareira, sito à Avenida CoronelSezefredo Fagundes, nº1472, no 22º Subd")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=HYPERLINK("https://leilaoonline.net/lote/detalhe/26547", "047")</f>
      </c>
      <c r="B57" s="4" t="s">
        <f>=HYPERLINK("https://leilaoonline.net/lote/detalhe/26547", " IMÓVEL DE MATRÍCULA Nº 29.129, DO 2º CARTÓRIO DE REGISTRO DE IMÓVEIS DE SÃO BERNARDO DO CAMPO. INSCRIÇÃO Nº 520.003.024.000 (referente também aos imóveisde matrículas números 29.126, 29.127 e 29.128 do mesmo CRI). DESCRIÇÃO: O terreno sembenfeitorias, localizado à margem direita da Estrada de Rod")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440.000,00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=HYPERLINK("https://leilaoonline.net/lote/detalhe/26554", "048")</f>
      </c>
      <c r="B58" s="4" t="s">
        <f>=HYPERLINK("https://leilaoonline.net/lote/detalhe/26554", " IMÓVEL DE MATRÍCULA Nº 119.003 DO 6º CARTÓRIO DE REGISTRO DE IMÓVEIS DE SÃO PAULO, CONTRIBUINTE: 051.331.0126-0. DESCRIÇÃO: A vaga de garagem grande nº 3,localizada no subsolo do EDIFÍCIO RESIDENCIAL "SAN REMO", situado à Avenida Francisco Falconi, nº 574, no Jardim Avelino, 26º Subdistrito – Vila")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27.920,00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=HYPERLINK("https://leilaoonline.net/lote/detalhe/26555", "049")</f>
      </c>
      <c r="B59" s="4" t="s">
        <f>=HYPERLINK("https://leilaoonline.net/lote/detalhe/26555", " VEÍCULO DE PLACA CFR 1119, RENAVAM: 00604563671, CHASSI: WVWMG83C8EP006631,CPF DO PROPRIETÁRIO: 526.771.768-15. DESCRIÇÃO: um automóvel marca/modelo I/VWPASSAT 2.0T, na cor preta, gasolina, ano de fabricação/modelo 2013/2014. Conforme informaçõesdo oficial de justiça em 30/11/2018: "Veículo em ó")</f>
      </c>
      <c r="C59" s="4" t="inlineStr">
        <is>
          <t>Vendido</t>
        </is>
      </c>
      <c r="D59" s="4" t="inlineStr">
        <is>
          <t>56</t>
        </is>
      </c>
      <c r="E59" s="5" t="inlineStr">
        <is>
          <t>52.100,00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=HYPERLINK("https://leilaoonline.net/lote/detalhe/26552", "050")</f>
      </c>
      <c r="B60" s="4" t="s">
        <f>=HYPERLINK("https://leilaoonline.net/lote/detalhe/26552", " IMÓVEL DE MATRÍCULA Nº 177.068, DO 14º CARTÓRIO DE REGISTRO DE IMÓVEIS SÃO PAULO. CONTRIBUINTE Nº 041.188.0171-1. DESCRIÇÃO: Conjunto nº 21, tipo A,LOCALIZADO NO 2º Andar do Ed. Business Place Ibirapuera,situado na Al. Dos Jurupis, nºs 1005 e 1007,em Indianópolis - 24º Subdistrito. Um conjunto co")</f>
      </c>
      <c r="C60" s="4" t="inlineStr">
        <is>
          <t>Vendido</t>
        </is>
      </c>
      <c r="D60" s="4" t="inlineStr">
        <is>
          <t>8</t>
        </is>
      </c>
      <c r="E60" s="5" t="inlineStr">
        <is>
          <t>173.000,00</t>
        </is>
      </c>
      <c r="F60" s="4" t="inlineStr">
        <is>
          <t>3000.00</t>
        </is>
      </c>
    </row>
    <row collapsed="false" customFormat="false" customHeight="false" hidden="false" ht="12.1" outlineLevel="0" r="61">
      <c r="A61" s="5" t="s">
        <f>=HYPERLINK("https://leilaoonline.net/lote/detalhe/26548", "051")</f>
      </c>
      <c r="B61" s="4" t="s">
        <f>=HYPERLINK("https://leilaoonline.net/lote/detalhe/26548", " IMÓVEL DE MATRÍCULA Nº 121.938 DO 3º CARTÓRIO DE REGISTRO DE IMÓVEIS DE SÃO PAULO, CONTRIBUINTE:147.226.0090-1 (Av.2). DESCRIÇÃO: UM TERRENO e Construção situado a Passagem com entrada pela avenida Francisco Machado da Silva e pela avenida Santo Antonio de São Joanico, lote nº 10, da quadra "D", d")</f>
      </c>
      <c r="C61" s="4" t="inlineStr">
        <is>
          <t>Vendido</t>
        </is>
      </c>
      <c r="D61" s="4" t="inlineStr">
        <is>
          <t>1</t>
        </is>
      </c>
      <c r="E61" s="5" t="inlineStr">
        <is>
          <t>72.000,00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=HYPERLINK("https://leilaoonline.net/lote/detalhe/26556", "052")</f>
      </c>
      <c r="B62" s="4" t="s">
        <f>=HYPERLINK("https://leilaoonline.net/lote/detalhe/26556", " IMÓVEL DE MATRÍCULA Nº 180.927 DO 8º CARTÓRIO DE REGISTRO DE IMÓVEIS DE SÃO PAULO/SP. CONTRIBUINTE:047.203.0173-8. DESCRIÇÃO: Apartamento nº43,localizadono 4º pavimento do Edifício Dominique, situadona Av.Diederichsen, nº 930, no 42ºSubdistrito-Jabaquara, contendo a área útil de 79,65m²,área c")</f>
      </c>
      <c r="C62" s="4" t="inlineStr">
        <is>
          <t>Vendido</t>
        </is>
      </c>
      <c r="D62" s="4" t="inlineStr">
        <is>
          <t>21</t>
        </is>
      </c>
      <c r="E62" s="5" t="inlineStr">
        <is>
          <t>320.000,00</t>
        </is>
      </c>
      <c r="F62" s="4" t="inlineStr">
        <is>
          <t>5000.00</t>
        </is>
      </c>
    </row>
    <row collapsed="false" customFormat="false" customHeight="false" hidden="false" ht="12.1" outlineLevel="0" r="63">
      <c r="A63" s="5" t="s">
        <f>=HYPERLINK("https://leilaoonline.net/lote/detalhe/26551", "053")</f>
      </c>
      <c r="B63" s="4" t="s">
        <f>=HYPERLINK("https://leilaoonline.net/lote/detalhe/26551", " Imóvel MATRÍCULA nº 56.729 do 3º Cartório de RegistrodeImóveis de São Paulo/SP. CONTRIBUINTE nº069.094.0110-7 da Prefeitura do Município de SãoPaulo/SP. DESCRIÇÃO: oAPARTAMENTO sob nº 83, localizadono 8º andar ou 10º pavimento do Edifício Uirapuru, BlocoResidencial, situado à Avenida Nova Cant")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240.000,00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=HYPERLINK("https://leilaoonline.net/lote/detalhe/26550", "054")</f>
      </c>
      <c r="B64" s="4" t="s">
        <f>=HYPERLINK("https://leilaoonline.net/lote/detalhe/26550", " DIREITOS DE FIDUCIANTE, decorrentes do contrato deAlienação Fiduciária objeto do registro R.9, detitularidade de MULT FUNCIONAL - MÃO DE OBRATERCEIRIZADA LTDA., sobre o imóvel MATRÍCULA nº 75.732do 10º Cartório de Registro de Imóveis de São Paulo/SP.CONTRIBUINTE nº 098.025.0024-0 da Prefeitura")</f>
      </c>
      <c r="C64" s="4" t="inlineStr">
        <is>
          <t>Vendido</t>
        </is>
      </c>
      <c r="D64" s="4" t="inlineStr">
        <is>
          <t>37</t>
        </is>
      </c>
      <c r="E64" s="5" t="inlineStr">
        <is>
          <t>192.000,00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=HYPERLINK("https://leilaoonline.net/lote/detalhe/26553", "055")</f>
      </c>
      <c r="B65" s="4" t="s">
        <f>=HYPERLINK("https://leilaoonline.net/lote/detalhe/26553", " IMÓVEL DE MATRÍCULA Nº 12.929 DO CARTÓRIO DE REGISTRO DE IMÓVEIS DE PRAIAGRANDE-SP, CONTRIBUINTE: 203280310060309. DESCRIÇÃO: APARTAMENTO nº 309,localizado no 3º andar ou 4º pavimento do EDIFÍCIO DIPLOMATA, situado à Rua Judithe (atual RuaDr. Cyro Carneiro nº 130, conforme Av. 01 e Av. 04) no pe")</f>
      </c>
      <c r="C65" s="4" t="inlineStr">
        <is>
          <t>Vendido</t>
        </is>
      </c>
      <c r="D65" s="4" t="inlineStr">
        <is>
          <t>22</t>
        </is>
      </c>
      <c r="E65" s="5" t="inlineStr">
        <is>
          <t>84.000,00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=HYPERLINK("https://leilaoonline.net/lote/detalhe/26549", "056")</f>
      </c>
      <c r="B66" s="4" t="s">
        <f>=HYPERLINK("https://leilaoonline.net/lote/detalhe/26549", " A) 01 (um) Televisor, marca CCE, TV LED 39", modeloLN39G, avaliado em R$ 950,00 (novecentos e cinquentareais); B) 01 (um) Televisor, marca AOC, TV LCD 42",modelo LC42HO53, avaliado em R$ 1.100,00 (mil e cemreais); C) 02 (dois) Televisores, TV LED 32", modeloLE32D1440/20, avaliado cada um em R$")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=HYPERLINK("https://leilaoonline.net/lote/detalhe/26567", "057")</f>
      </c>
      <c r="B67" s="4" t="s">
        <f>=HYPERLINK("https://leilaoonline.net/lote/detalhe/26567", ""VEÍCULO DE PLACA EBF 3861, RENAVAM: 00195651626, CHASSI: 9BWMF07X9AP020703, CNPJ DO PROPRIETÁRIO: 08.578.319/0001-00. DESCRIÇÃO: uma camioneta marca/modelo VW/KOMBI, na cor branca, álcool/gasolina, ano de fabricação/modelo 2010/2010. Conforme informações do oficial de justiça em 27/07/2018: ""Estad")</f>
      </c>
      <c r="C67" s="4" t="inlineStr">
        <is>
          <t>Vendido</t>
        </is>
      </c>
      <c r="D67" s="4" t="inlineStr">
        <is>
          <t>1</t>
        </is>
      </c>
      <c r="E67" s="5" t="inlineStr">
        <is>
          <t>6.150,00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=HYPERLINK("https://leilaoonline.net/lote/detalhe/26558", "058")</f>
      </c>
      <c r="B68" s="4" t="s">
        <f>=HYPERLINK("https://leilaoonline.net/lote/detalhe/26558", " VEÍCULO DE PLACA EFB-8788, RENAVAM: 532214366, CHASSI: WAUDFA8U8DR044808.CPF DO PROPRIETÁRIO: 291.040.978-31. DESCRIÇÃO: Um veículo Marca/Modelo: I/Audi Q32.0 TFSI, Ano/Modelo: 2012/2013, Cor: Branca. Segundo certificado pelo oficial de justiça em 31 dejulho de 2018: “em bom estado de conservaçã")</f>
      </c>
      <c r="C68" s="4" t="inlineStr">
        <is>
          <t>Vendido</t>
        </is>
      </c>
      <c r="D68" s="4" t="inlineStr">
        <is>
          <t>56</t>
        </is>
      </c>
      <c r="E68" s="5" t="inlineStr">
        <is>
          <t>49.500,00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=HYPERLINK("https://leilaoonline.net/lote/detalhe/26565", "059")</f>
      </c>
      <c r="B69" s="4" t="s">
        <f>=HYPERLINK("https://leilaoonline.net/lote/detalhe/26565", " METADE IDEAL (50%) DO IMÓVEL DE MATRÍCULA Nº 267.148, DO 9º CARTÓRIO DEREGISTRO DE IMÓVEIS DE SÃO PAULO, DE PROPRIEDADE DE ELISABETE NAOMISATO PEREIRA. CONTRIBUINTE Nº 116.154.0048-5. DESCRIÇÃO: Metade ideal de uma casae respectivo terreno, situados na Rua Pereira Barbosa, sob o nº 39 (atualment")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56.000,00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=HYPERLINK("https://leilaoonline.net/lote/detalhe/26559", "060")</f>
      </c>
      <c r="B70" s="4" t="s">
        <f>=HYPERLINK("https://leilaoonline.net/lote/detalhe/26559", "NUA PROPRIEDADE DO IMÓVEL DE MATRÍCULA Nº 89.774, DO 9º CARTÓRIO DE REGISTRO DE IMÓVEIS DE SÃO PAULO. CONTRIBUINTE Nº 055.266.0113-7 (nº atualizado). DESCRIÇÃO: Nua propriedade de um prédio e respectivo terreno, situado à Rua Araiporanga, nº 30, 46ª Subdistrito-Vila Formosa")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=HYPERLINK("https://leilaoonline.net/lote/detalhe/26560", "061")</f>
      </c>
      <c r="B71" s="4" t="s">
        <f>=HYPERLINK("https://leilaoonline.net/lote/detalhe/26560", " NUA PROPRIEDADE DO IMÓVEL DE MATRÍCULA Nº 89.774, DO 9º CARTÓRIO DEREGISTRO DE IMÓVEIS DE SÃO PAULO. CONTRIBUINTE Nº 055.266.0113-7 (nº atualizado).DESCRIÇÃO: Nua propriedade de um prédio e respectivo terreno, situado à Rua Araiporanga, nº 30,46ª Subdistrito-Vila Formosa, que inicia no ponto 1 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=HYPERLINK("https://leilaoonline.net/lote/detalhe/26557", "062")</f>
      </c>
      <c r="B72" s="4" t="s">
        <f>=HYPERLINK("https://leilaoonline.net/lote/detalhe/26557", "VEÍCULO DE PLACA EGT 2420, RENAVAM: 00132115123, CPF DO PROPRIETÁRIO: 811.491.824-15. DESCRIÇÃO: um automóvel marca/modelo FORD/FIESTA 1.6 FLEX, na cor preta, álcool/gasolina, ano de fabricação/modelo 2009/2009. Conforme certificado pelo oficial de justiça em 21/08/2018: &amp;quot;Do lado externo o auto")</f>
      </c>
      <c r="C72" s="4" t="inlineStr">
        <is>
          <t>Vendido</t>
        </is>
      </c>
      <c r="D72" s="4" t="inlineStr">
        <is>
          <t>8</t>
        </is>
      </c>
      <c r="E72" s="5" t="inlineStr">
        <is>
          <t>6.800,00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=HYPERLINK("https://leilaoonline.net/lote/detalhe/26564", "063")</f>
      </c>
      <c r="B73" s="4" t="s">
        <f>=HYPERLINK("https://leilaoonline.net/lote/detalhe/26564", "A) VEÍCULO DE PLACA FMB 9957, RENAVAM: 00593680120, CPF DO PROPRIETÁRIO: 261.584.708-21. DESCRIÇÃO: uma camioneta marca/modelo I/DODGE JOURNEY R/T, na cor branca, gasolina, ano de fabricação/modelo 2013/2014. Conforme certificado pelo oficial de justiça em 12/09/2018: em perfeito funcionamento")</f>
      </c>
      <c r="C73" s="4" t="inlineStr">
        <is>
          <t>Vendido</t>
        </is>
      </c>
      <c r="D73" s="4" t="inlineStr">
        <is>
          <t>20</t>
        </is>
      </c>
      <c r="E73" s="5" t="inlineStr">
        <is>
          <t>41.000,00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=HYPERLINK("https://leilaoonline.net/lote/detalhe/26561", "064")</f>
      </c>
      <c r="B74" s="4" t="s">
        <f>=HYPERLINK("https://leilaoonline.net/lote/detalhe/26561", " Imóvel MATRÍCULA nº 255.288 do 9º Cartório de Registrode Imóveis de São Paulo/SP. CONTRIBUINTE nº144.044.0276-6 da Prefeitura do Município de SãoPaulo/SP. DESCRIÇÃO: a Unidade Autônoma designada CASAnº 8, integrante do CONDOMÍNIO RESIDENCIAL BELLE,situado na Rua Pedro Feliciano, nº 30, na Vila")</f>
      </c>
      <c r="C74" s="4" t="inlineStr">
        <is>
          <t>Vendido</t>
        </is>
      </c>
      <c r="D74" s="4" t="inlineStr">
        <is>
          <t>3</t>
        </is>
      </c>
      <c r="E74" s="5" t="inlineStr">
        <is>
          <t>124.000,00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=HYPERLINK("https://leilaoonline.net/lote/detalhe/26562", "065")</f>
      </c>
      <c r="B75" s="4" t="s">
        <f>=HYPERLINK("https://leilaoonline.net/lote/detalhe/26562", " VEÍCULO DE PLACA KWR 7675, RENAVAM: 01040253250, CHASSI: 9BRBDWHE9F0254503,CNPJ DO PROPRIETÁRIO: 24.232.886/0001-67. DESCRIÇÃO: um automóvel marca/modeloTOYOTA/COROLLA XEI20FLEX, na cor preta, álcool/gasolina, ano de fabricação/modelo2015/2015. Conforme informações do oficial de justiça em 06/09")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21.000,00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=HYPERLINK("https://leilaoonline.net/lote/detalhe/26566", "066")</f>
      </c>
      <c r="B76" s="4" t="s">
        <f>=HYPERLINK("https://leilaoonline.net/lote/detalhe/26566", " PARTE IDEAL DE PROPRIEDADE DE MARCOS GECI MIGLIOLIEQUIVALENTE A 20% DO IMÓVEL DE MATRÍCULA Nº 191.355, DO12º OFICIAL DE REGISTRO DE IMÓVEIS SÃO PAULO.CONTRIBUINTE Nº 059.104.0015-0. DESCRIÇÃO: Parte idealde uma casa e seu terreno, situado na AvenidaMunicipal,nº 70 (atualmente nº 271), lote 20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=HYPERLINK("https://leilaoonline.net/lote/detalhe/26563", "067")</f>
      </c>
      <c r="B77" s="4" t="s">
        <f>=HYPERLINK("https://leilaoonline.net/lote/detalhe/26563", " IMÓVEL DE MATRÍCULA Nº 448.891 DO 11º CARTÓRIO DEREGISTRO DE IMÓVEIS DE SÃO PAULO, CONTRIBUINTE:088.215.0061-6. DESCRIÇÃO: TERRENO e Construção,situadona Rua Miranda Guerra, constituído de parte dolote 02 da quadra "L", do Jardim Cordeiro, antigo Sítiodos Cordeiros, nos fundos da Chácara Flora")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2.600.000,00</t>
        </is>
      </c>
      <c r="F77" s="4" t="inlineStr">
        <is>
          <t>5000.00</t>
        </is>
      </c>
    </row>
    <row collapsed="false" customFormat="false" customHeight="false" hidden="false" ht="12.1" outlineLevel="0" r="78">
      <c r="A78" s="5" t="s">
        <f>=HYPERLINK("https://leilaoonline.net/lote/detalhe/26568", "068")</f>
      </c>
      <c r="B78" s="4" t="s">
        <f>=HYPERLINK("https://leilaoonline.net/lote/detalhe/26568", ""A) 01 (uma) TV LG 55"", modelo 55LV3500, nº série 112AZZX2P525. De acordo com informações do oficial de justiça em 14/11/2018: ""funcionando e em bom estado de conservação"". Avaliação: R$ 3.000,00 (três mil reais); e B) 01 (uma) TV samsung 65"", sem modelo e n° de série visível. De acordo com info")</f>
      </c>
      <c r="C78" s="4" t="inlineStr">
        <is>
          <t>Vendido</t>
        </is>
      </c>
      <c r="D78" s="4" t="inlineStr">
        <is>
          <t>20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=HYPERLINK("https://leilaoonline.net/lote/detalhe/26569", "069")</f>
      </c>
      <c r="B79" s="4" t="s">
        <f>=HYPERLINK("https://leilaoonline.net/lote/detalhe/26569", "A) 01 (uma) câmara frigorífica inox, motor 2 HP, refrigerada, duas portas, marca Satierf, sem nº de série visível, medindo aproximadamente 1,40x1,00x1,80 m, avaliada em R$ 7.400,00 (sete mil e quatrocentos reais); B) 01 (uma) câmara frigorífica congelada, motor 2 HP, gás 404, duas portas inox, com t")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=HYPERLINK("https://leilaoonline.net/lote/detalhe/26570", "070")</f>
      </c>
      <c r="B80" s="4" t="s">
        <f>=HYPERLINK("https://leilaoonline.net/lote/detalhe/26570", " 32 (trinta e dois) trajes “meio fraque” (fraque) completos (paletó preto, colete cinza e calça em “riscade giz”), código interno CJM2005, em tamanhos variados (não incluem camisa e gravata), em bomestado de conservação, cada um avaliado em R$ 800,00. TOTAL DA AVALIAÇÃO: R$ 25.600,00(vinte e cinc")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5.120,00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=HYPERLINK("https://leilaoonline.net/lote/detalhe/26571", "071")</f>
      </c>
      <c r="B81" s="4" t="s">
        <f>=HYPERLINK("https://leilaoonline.net/lote/detalhe/26571", "A) VEÍCULO DE PLACA FAV 5858, RENAVAM: 00501420908, CHASSI: YV1DZ475BD2398090, CPF DO PROPRIETÁRIO: 617.647.520-15. DESCRIÇÃO: uma camioneta marca/modelo I/VOLVO XC60 2.0T5 R-DES, na cor preta, gasolina, ano de fabricação/modelo 2012/2013. Conforme certificado pelo oficial de justiça em 03/12/2018:")</f>
      </c>
      <c r="C81" s="4" t="inlineStr">
        <is>
          <t>Vendido</t>
        </is>
      </c>
      <c r="D81" s="4" t="inlineStr">
        <is>
          <t>16</t>
        </is>
      </c>
      <c r="E81" s="5" t="inlineStr">
        <is>
          <t>59.100,00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=HYPERLINK("https://leilaoonline.net/lote/detalhe/26572", "072")</f>
      </c>
      <c r="B82" s="4" t="s">
        <f>=HYPERLINK("https://leilaoonline.net/lote/detalhe/26572", " Veículo PLACA GZB 1272 - Coqueiral/MG, RENAVAM118.230.581, chassi 9BD15822A96203646. CPF do proprietário: 724.965.178-15. DESCRIÇÃO: um AUTOMÓVEL marca/modelo Fiat/Uno Mille Economy, na cor cinza, aálcool/gasolina, ano de fabricação/modelo 2008/2009, em bom estado e funcionando (laudo de 08/01/20")</f>
      </c>
      <c r="C82" s="4" t="inlineStr">
        <is>
          <t>Vendido</t>
        </is>
      </c>
      <c r="D82" s="4" t="inlineStr">
        <is>
          <t>20</t>
        </is>
      </c>
      <c r="E82" s="5" t="inlineStr">
        <is>
          <t>7.950,00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=HYPERLINK("https://leilaoonline.net/lote/detalhe/26573", "073")</f>
      </c>
      <c r="B83" s="4" t="s">
        <f>=HYPERLINK("https://leilaoonline.net/lote/detalhe/26573", " VEÍCULO DE PLACA FEY 9675, RENAVAM: 00494366435.CHASSI:WVGSV65N5CW606215. CNPJ DO PROPRIETÁRIO:01.335.813/0001-03. DESCRIÇÃO: um automóvel marca/modeloI/VW TIGUAN 2.0 TSI, na cor prata, gasolina,ano de fabricação/modelo 2012/2012. Segundo informações do oficial de justiça em 23/01/2019: "(...) b")</f>
      </c>
      <c r="C83" s="4" t="inlineStr">
        <is>
          <t>Vendido</t>
        </is>
      </c>
      <c r="D83" s="4" t="inlineStr">
        <is>
          <t>34</t>
        </is>
      </c>
      <c r="E83" s="5" t="inlineStr">
        <is>
          <t>35.012,10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=HYPERLINK("https://leilaoonline.net/lote/detalhe/26577", "074")</f>
      </c>
      <c r="B84" s="4" t="s">
        <f>=HYPERLINK("https://leilaoonline.net/lote/detalhe/26577", " Veículo PLACA FTV 9711, RENAVAM 01001205992. CPF do proprietário: 273.076.878-52. DESCRIÇÃO: um AUTOMÓVEL marca/modelo Hyundai/HB20 S 1.0 M, na cor preta, aálcool/gasolina, ano de fabricação/modelo 2014/2014,"seminovo" (laudo de 11/11/2014). OBSERVAÇÕES: 1)Veículo objeto de restrição judicial (R")</f>
      </c>
      <c r="C84" s="4" t="inlineStr">
        <is>
          <t>Vendido</t>
        </is>
      </c>
      <c r="D84" s="4" t="inlineStr">
        <is>
          <t>34</t>
        </is>
      </c>
      <c r="E84" s="5" t="inlineStr">
        <is>
          <t>22.950,00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=HYPERLINK("https://leilaoonline.net/lote/detalhe/26579", "075")</f>
      </c>
      <c r="B85" s="4" t="s">
        <f>=HYPERLINK("https://leilaoonline.net/lote/detalhe/26579", " 550 (quinhentos e cinquenta) tambores metálicos, comca-pacidade de 200 litros, usados, em bom estado deconser-vação (laudo de 28/09/2017), pertencentes aoestoque ro-tativo da empresa executada, AVALIADOS em R$16.500,00 (dezesseis mil e quinhentos reais).")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=HYPERLINK("https://leilaoonline.net/lote/detalhe/26578", "076")</f>
      </c>
      <c r="B86" s="4" t="s">
        <f>=HYPERLINK("https://leilaoonline.net/lote/detalhe/26578", " 90 (noventa) bandejas de suspensão de GM Corsa, na corpreta, novas, em perfeito estado, fabricadas pelaempre-sa executada para revenda no mercado, AVALIADAS emR$ 12.600,00 (doze mil e seiscentos reais).")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2.520,00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=HYPERLINK("https://leilaoonline.net/lote/detalhe/26574", "077")</f>
      </c>
      <c r="B87" s="4" t="s">
        <f>=HYPERLINK("https://leilaoonline.net/lote/detalhe/26574", " Imóvel MATRÍCULA nº 1.019 do Cartório de Registro deImóveis de Ribeirão Pires/SP. INSCRIÇÃO FISCAL nº344-44-18-0001-00-0000 da Prefeitura Municipal deRibeirão Pires/SP. DESCRIÇÃO: um TERRENO com a área de25.381 metros quadrados, situado no perímetro urbano dacidade e comarca de Ribeirão Pires,")</f>
      </c>
      <c r="C87" s="4" t="inlineStr">
        <is>
          <t>Vendido</t>
        </is>
      </c>
      <c r="D87" s="4" t="inlineStr">
        <is>
          <t>1</t>
        </is>
      </c>
      <c r="E87" s="5" t="inlineStr">
        <is>
          <t>148.000,00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=HYPERLINK("https://leilaoonline.net/lote/detalhe/26576", "078")</f>
      </c>
      <c r="B88" s="4" t="s">
        <f>=HYPERLINK("https://leilaoonline.net/lote/detalhe/26576", " 01 (um) Torno CNC, marca Romi, modelo Centur 30D, ano2004, número de série 002 089338411, númeropatrimonial,53. Segundo certificado pelo Oficial deJustiça em 06 deagosto de 2018: " em regular estado deconservação, sem contraponto, sem placa, com sistema degang tools e por estar desligado não 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=HYPERLINK("https://leilaoonline.net/lote/detalhe/26580", "079")</f>
      </c>
      <c r="B89" s="4" t="s">
        <f>=HYPERLINK("https://leilaoonline.net/lote/detalhe/26580", " A) 06 (seis) para choques diant. s/ grade, avaliado cada um em R$ 169,25 (cento e sessenta nove reais e vinte e cinco centavos), totalizando R$ 1.015,50 (mil e quinze reais e cinquenta centavos); B) 02 (dois) para choquedianteiro cinza, avaliado cada um em R$ 435,91(quatrocentos e trinta e cinco 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2.698,81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=HYPERLINK("https://leilaoonline.net/lote/detalhe/26575", "080")</f>
      </c>
      <c r="B90" s="4" t="s">
        <f>=HYPERLINK("https://leilaoonline.net/lote/detalhe/26575", " 01 (uma) Prensa mecânica jundiaí EL80M6, 80 tons, nº desérie 11296, data 03/02/98. Segundo certificado pelooficial de justiça em 02 de junho de 2017, em bomestadode uso e conservação. Certificou ainda o Sr.oficial de justiça, como complemento, em 07 de dezembrode 2018 que: "Apesar de possuir 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=HYPERLINK("https://leilaoonline.net/lote/detalhe/26581", "081")</f>
      </c>
      <c r="B91" s="4" t="s">
        <f>=HYPERLINK("https://leilaoonline.net/lote/detalhe/26581", " A) 01 (um) aparelho de ar condicionado da marcaCarrier,modelo 42LUCC12C5, 12.000 BTU/h, sem nº desérie, cor predominante branca, avaliado em R$ 900,00(novecentos reais); B) 01 (um) aparelho de arcondicionado da marca York, modelo YJKA07FS-ADA, 7.000BU/h, nº de série 504901090060800033, cor pre")</f>
      </c>
      <c r="C91" s="4" t="inlineStr">
        <is>
          <t>Vendido</t>
        </is>
      </c>
      <c r="D91" s="4" t="inlineStr">
        <is>
          <t>5</t>
        </is>
      </c>
      <c r="E91" s="5" t="inlineStr">
        <is>
          <t>880,00</t>
        </is>
      </c>
      <c r="F91" s="4" t="inlineStr">
        <is>
          <t>60.00</t>
        </is>
      </c>
    </row>
    <row collapsed="false" customFormat="false" customHeight="false" hidden="false" ht="12.1" outlineLevel="0" r="92">
      <c r="A92" s="5" t="s">
        <f>=HYPERLINK("https://leilaoonline.net/lote/detalhe/26582", "082")</f>
      </c>
      <c r="B92" s="4" t="s">
        <f>=HYPERLINK("https://leilaoonline.net/lote/detalhe/26582", " VEÍCULO PLACA BUN0029. RENAVAM: 644596287. CHASSI:VS6ASXWPFSWD32657. CPF DO PROPRIETÁRIO: 905.963.748-87.DESCRIÇÃO: 01 veículo marca/modelo: IMP/FORD FIESTA,tipo: automóvel, cor verde, ano/modelo: 1995/1995,combustível: gasolina. Certificou o oficial de justiçaem 07 de dezembro de 2016: "em bo")</f>
      </c>
      <c r="C92" s="4" t="inlineStr">
        <is>
          <t>Vendido</t>
        </is>
      </c>
      <c r="D92" s="4" t="inlineStr">
        <is>
          <t>5</t>
        </is>
      </c>
      <c r="E92" s="5" t="inlineStr">
        <is>
          <t>2.200,00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=HYPERLINK("https://leilaoonline.net/lote/detalhe/26583", "083")</f>
      </c>
      <c r="B93" s="4" t="s">
        <f>=HYPERLINK("https://leilaoonline.net/lote/detalhe/26583", " 01 (um) aparelho de "ultrassom", marca modelo UltramarkUltrasound System 4 Plus, número de série 136015, sema-varias aparentes, conservado, cujo funcionamento nãofoidemonstrado (laudo datado de 27/07/2018), AVALIADO emR$19.000,00 (dezenove mil reais).")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=HYPERLINK("https://leilaoonline.net/lote/detalhe/26584", "084")</f>
      </c>
      <c r="B94" s="4" t="s">
        <f>=HYPERLINK("https://leilaoonline.net/lote/detalhe/26584", " O IMÓVEL DE MATRÍCULA Nº 38.083 DO 2º CARTÓRIO DE REGISTRO DE IMÓVEIS DE SANTO ANDRÉ/SP. CADASTRO MUNICIPAL: 07.191.011. DESCRIÇÃO: Uma área de terrasdesignada como parte da Gleba A, no lugar denominado Sítio Cassaquera, zona urbana da cidade deSanto André, medindo 41,92m de frente para a Avenida")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5.460.000,00</t>
        </is>
      </c>
      <c r="F94" s="4" t="inlineStr">
        <is>
          <t>10000.00</t>
        </is>
      </c>
    </row>
    <row collapsed="false" customFormat="false" customHeight="false" hidden="false" ht="12.1" outlineLevel="0" r="95">
      <c r="A95" s="5" t="s">
        <f>=HYPERLINK("https://leilaoonline.net/lote/detalhe/26585", "085")</f>
      </c>
      <c r="B95" s="4" t="s">
        <f>=HYPERLINK("https://leilaoonline.net/lote/detalhe/26585", " FRAÇÃO IDEAL de propriedade de ISAAC JACOB ZETUNE, CPF 052.556.208-74, equivalente a 4,7067% DO IMÓVEL DE MATRÍCULA Nº 47.320 DO 2º CARTÓRIO DE REGISTRO DE IMÓVEIS DE SÃO CAETANO DO SUL-SP, CONTRIBUINTE: 02.016.0038. DESCRIÇÃO: Um prédio assobradado sob nº 220 da Rua Manoel Coelho e seu respectivo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18.800,00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=HYPERLINK("https://leilaoonline.net/lote/detalhe/26590", "086")</f>
      </c>
      <c r="B96" s="4" t="s">
        <f>=HYPERLINK("https://leilaoonline.net/lote/detalhe/26590", " A) 05 (cinco) placas de Quartzo preto Steliar (4,27 m2 por placa), avaliada cada peça em R$ 5.969,46(cinco mil e novecentos e sessenta e nove reais e quarenta e seis centavos), totalizando R$ 29.847,30(vinte e nove mil e oitocentos e quarenta e sete reais e trinta centavos); eB) 02 (duas) placa")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17.662,65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=HYPERLINK("https://leilaoonline.net/lote/detalhe/26588", "087")</f>
      </c>
      <c r="B97" s="4" t="s">
        <f>=HYPERLINK("https://leilaoonline.net/lote/detalhe/26588", " A) 01 (uma) botoneira Juki Pan, MB 372, nº 1201-K, com mesa e motor, avaliada em R$2.000,00(dois mil reais);B) 01 (uma) caseadeira Juki Pan, LBM782, nº 0749-R, com mesa e motor, avaliada em R$ 2.000,00(dois mil reais);C) 01 (uma) pespontadeira Sun Special SS3100 - 1MG nº 50601240025, com mesa e")</f>
      </c>
      <c r="C97" s="4" t="inlineStr">
        <is>
          <t>Vendido</t>
        </is>
      </c>
      <c r="D97" s="4" t="inlineStr">
        <is>
          <t>1</t>
        </is>
      </c>
      <c r="E97" s="5" t="inlineStr">
        <is>
          <t>4.020,00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=HYPERLINK("https://leilaoonline.net/lote/detalhe/26589", "088")</f>
      </c>
      <c r="B98" s="4" t="s">
        <f>=HYPERLINK("https://leilaoonline.net/lote/detalhe/26589", " O IMÓVEL DE MATRÍCULA Nº 44035 DO CARTÓRIO DE REGISTRODE IMÓVEIS DE SALTO/SP. CADASTRO MUNICIPAL:01.05.0027.0090.0001. DESCRIÇÃO: Metade do lote 09 daquadra 11 no loteamento Urbanização Salto de São José,na cidade de Salto, com as seguintes medidas econfrontações: 6,00m de frente para a Rua 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=HYPERLINK("https://leilaoonline.net/lote/detalhe/26586", "089")</f>
      </c>
      <c r="B99" s="4" t="s">
        <f>=HYPERLINK("https://leilaoonline.net/lote/detalhe/26586", " A) VEÍCULO DE PLACA EZC 2438, RENAVAM: 00360628826, CHASSI:9BWDB49N0CP010983, CNPJ DO PROPRIETÁRIO: 43.211.630/0001-18. DESCRIÇÃO: umautomóvel marca/modelo VW/POLO SEDAN 1.6, na cor prata, álcool/gasolina, ano defabricação/modelo 2011/2012. Conforme certificado pelo oficial de justiça em 31/03/2")</f>
      </c>
      <c r="C99" s="4" t="inlineStr">
        <is>
          <t>Vendido</t>
        </is>
      </c>
      <c r="D99" s="4" t="inlineStr">
        <is>
          <t>15</t>
        </is>
      </c>
      <c r="E99" s="5" t="inlineStr">
        <is>
          <t>62.600,00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=HYPERLINK("https://leilaoonline.net/lote/detalhe/26587", "090")</f>
      </c>
      <c r="B100" s="4" t="s">
        <f>=HYPERLINK("https://leilaoonline.net/lote/detalhe/26587", ""A PARTE IDEAL CORRESPONDENTE A 20% DO IMÓVEL DE MATRÍCULA Nº 106.320 DO 11º CARTÓRIO DE REGISTRO DE IMÓVEIS DE SÃO PAULO/SP (DE PROPRIEDADE DE ARMANDO EIKITI IGUCHI). Nº CONTRIBUINTE: 168.026.0153-1. DESCRIÇÃO: A parte ideal correspondente a 20% do prédio situado na Rua Franklin Ribeiro de Almeida,")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62.016,64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=HYPERLINK("https://leilaoonline.net/lote/detalhe/26593", "091")</f>
      </c>
      <c r="B101" s="4" t="s">
        <f>=HYPERLINK("https://leilaoonline.net/lote/detalhe/26593", " Imóvel MATRÍCULA nº 73.432 do Cartório de Registro de Imóveis de Cotia/SP. INSCRIÇÕESFISCAIS números 13443.33.41.0328.00.000 e 13443.33.41.0300.00.000 da Prefeitura do Município deCotia/SP. DESCRIÇÃO: um TERRENO URBANO e respectiva EDIFICAÇÃO, sendo o terrenoconstituído das Áreas 05 e 06, parte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154.000,00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=HYPERLINK("https://leilaoonline.net/lote/detalhe/26591", "092")</f>
      </c>
      <c r="B102" s="4" t="s">
        <f>=HYPERLINK("https://leilaoonline.net/lote/detalhe/26591", " VEÍCULO DE PLACA COP-6031, RENAVAM: 00707.714.850, CHASSI: WAUZZZ8DZWA188806.CNPJ DA PROPRIETÁRIA: 56.137.318/0001-73. DESCRIÇÃO: Um veículo I/Audi A4 2.4, Ano:1998/1998, Cor Preta. Segundo certificado pelo oficial de justiça em 16 de maio de 2018, em regularestado de conservação. Avaliado em R$")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=HYPERLINK("https://leilaoonline.net/lote/detalhe/26592", "093")</f>
      </c>
      <c r="B103" s="4" t="s">
        <f>=HYPERLINK("https://leilaoonline.net/lote/detalhe/26592", " VEÍCULO PLACA EQG6205. RENAVAM: 219993114. CHASSI: 9BRBB42E2B5136129. CPF DOPROPRIETÁRIO: 260.606.448-80. DESCRIÇÃO: 01 veículo marca/modelo: TOYOTA/ COROLLAGLI18FLEX, tipo: automóvel, cor prata, ano/modelo: 2010/2011, combustível: alcool/gasolina.Certificou o oficial de justiça em 10 de agosto ")</f>
      </c>
      <c r="C103" s="4" t="inlineStr">
        <is>
          <t>Vendido</t>
        </is>
      </c>
      <c r="D103" s="4" t="inlineStr">
        <is>
          <t>26</t>
        </is>
      </c>
      <c r="E103" s="5" t="inlineStr">
        <is>
          <t>23.600,00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=HYPERLINK("https://leilaoonline.net/lote/detalhe/26594", "094")</f>
      </c>
      <c r="B104" s="4" t="s">
        <f>=HYPERLINK("https://leilaoonline.net/lote/detalhe/26594", " A) 01 (uma) mesa de vidro com aproximadamente 1,60m x1,60m, em bom estado de conservação, avaliada em500,00;B) 04 (quatro) cadeiras de plástico, brancas, compés demadeira, em bom estado de conservação, avaliadasem R$ 200,00; C) 01 (um) sofá de tecido cinza, em bomestado de conservação, avaliad")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=HYPERLINK("https://leilaoonline.net/lote/detalhe/26595", "095")</f>
      </c>
      <c r="B105" s="4" t="s">
        <f>=HYPERLINK("https://leilaoonline.net/lote/detalhe/26595", " O IMÓVEL DE MATRÍCULA Nº 99.259 DO 11º CARTÓRIO DE REGISTRO DE IMÓVEIS DESÃO PAULO/SP. Nº CONTRIBUINTE: 169.081.0080-3. DESCRIÇÃO: Prédio situado na RuaCanacuri, s/nº, antiga Rua 7, e seu terreno parte do lote 13 da quadra L, da Vila Nova Pirajussara, noBairro do Campo Limpo, no 29º Subdistrito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126.000,00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=HYPERLINK("https://leilaoonline.net/lote/detalhe/26598", "096")</f>
      </c>
      <c r="B106" s="4" t="s">
        <f>=HYPERLINK("https://leilaoonline.net/lote/detalhe/26598", " A) 01 (um) sofá em “courvin” preto, com 03 lugares, avaliado em R$ 1.300,00;B) 01 (um) sofá em “courvin” preto, com 02 lugares, avaliado em R$ 500,00;C) 01 (uma) mesa de centro em madeira e vidro, avaliada em R$ 600,00;D) 01 (uma) poltrona em camurça cinza, avaliada em R$ 359,00;E) 01 (um) tele")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3.228,20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=HYPERLINK("https://leilaoonline.net/lote/detalhe/26596", "097")</f>
      </c>
      <c r="B107" s="4" t="s">
        <f>=HYPERLINK("https://leilaoonline.net/lote/detalhe/26596", "Veículo PLACA EPG 1528 – Taboão da Serra/SP, RENAVAM 215.588.681, chassi 9BM6931869B684499. CNPJ do proprietário: 08.985.177/0001-64. DESCRIÇÃO: um CAMINHÃO marca/modelo Mercedes Benz/1718, na cor vermelha, a diesel, ano de fabricação/modelo 2009/2009. OBSERVAÇÕES: 1) Veículo objeto de restrição jud")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40.500,00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=HYPERLINK("https://leilaoonline.net/lote/detalhe/26597", "098")</f>
      </c>
      <c r="B108" s="4" t="s">
        <f>=HYPERLINK("https://leilaoonline.net/lote/detalhe/26597", "A) 12 (doze) vitrines expositoras para diversas finalidades, medindo cada uma 1,80m de altura, 1,20m de largura, contando com 03 (três) prateleiras, a mais baixa com 0,60m de profundidade, a do meio com 0,50m de profundidade e a de cima com 0,40m de profundidade, cor preta, estrutura em ferro, prate")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2.840,00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=HYPERLINK("https://leilaoonline.net/lote/detalhe/26599", "099")</f>
      </c>
      <c r="B109" s="4" t="s">
        <f>=HYPERLINK("https://leilaoonline.net/lote/detalhe/26599", "11 (onze) módulo de “porta pallet”, marca Fiel, com capacidade de 01 tonelada por longarina (01 módulo corresponde a 04 longarinas), na cor cinza, em excelente estado de conservação (laudo de 29/11/2018), cada módulo avaliado em R$ 4.000,00. TOTAL DA AVALIAÇÃO: R$ 44.000,00 (quarenta e quatro mil re")</f>
      </c>
      <c r="C109" s="4" t="inlineStr">
        <is>
          <t>Lote retirado</t>
        </is>
      </c>
      <c r="D109" s="4" t="inlineStr">
        <is>
          <t>0</t>
        </is>
      </c>
      <c r="E109" s="5" t="inlineStr">
        <is>
          <t>8.800,00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=HYPERLINK("https://leilaoonline.net/lote/detalhe/26600", "100")</f>
      </c>
      <c r="B110" s="4" t="s">
        <f>=HYPERLINK("https://leilaoonline.net/lote/detalhe/26600", " VEÍCULO DE PLACA CBI 1198, RENAVAM: 640.230.814,CHASSI:1FALP53U5RG184288. CPF DO PROPRIETÁRIO:179.190.588-99. DESCRIÇÃO: Um Veículo Ford/Taurus LX,1994/1995, Cor Dourada. OBSERVAÇÕES: 1. Há débitos deIPVA (R$ 832,56).2. Há Restrição Judiciária: BloqueioRENAJUD - Transferência. 3. Há Restrição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=HYPERLINK("https://leilaoonline.net/lote/detalhe/26601", "101")</f>
      </c>
      <c r="B111" s="4" t="s">
        <f>=HYPERLINK("https://leilaoonline.net/lote/detalhe/26601", " VEÍCULO PLACA CYN9965. RENAVAM: 789663546. CHASSI: 9BM6931082B314798. CNPJ DOPROPRIETÁRIO: 09.411.448/0002-53. DESCRIÇÃO: 01 veículo marca/modelo: M.BENZ/1420,tipo: caminhão, cor branca, ano/modelo: 2002/2002, combustível: diesel. Certificou o oficial dejustiça em 22 de agosto de 2018: "Estado g")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20.400,00</t>
        </is>
      </c>
      <c r="F111" s="4" t="inlineStr">
        <is>
          <t>600.00</t>
        </is>
      </c>
    </row>
    <row collapsed="false" customFormat="false" customHeight="false" hidden="false" ht="12.1" outlineLevel="0" r="112">
      <c r="A112" s="5" t="s">
        <f>=HYPERLINK("https://leilaoonline.net/lote/detalhe/26602", "102")</f>
      </c>
      <c r="B112" s="4" t="s">
        <f>=HYPERLINK("https://leilaoonline.net/lote/detalhe/26602", " O IMÓVEL DE MATRÍCULA Nº 78743 DO CARTÓRIO DE REGISTRODE IMÓVEIS DE BARUERI/SP. CADASTRO MUNICIPAL:24343.44.29.0001.00.000. DESCRIÇÃO: Uma área de terras,localizada no Caminho Existente, no Bairro Itaim-Mirimou Fernandes, no município de Santana de Parnaíba, nacomarca de Barueri, contendo 18.5")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2.624.724,40</t>
        </is>
      </c>
      <c r="F112" s="4" t="inlineStr">
        <is>
          <t>5000.00</t>
        </is>
      </c>
    </row>
    <row collapsed="false" customFormat="false" customHeight="false" hidden="false" ht="12.1" outlineLevel="0" r="113">
      <c r="A113" s="5" t="s">
        <f>=HYPERLINK("https://leilaoonline.net/lote/detalhe/26603", "103")</f>
      </c>
      <c r="B113" s="4" t="s">
        <f>=HYPERLINK("https://leilaoonline.net/lote/detalhe/26603", " Veículo PLACA JOP 7954, RENAVAM 795.673.922, chassi 9BM3840732B317492. CNPJ doproprietário: 02.414.017/0001-10. DESCRIÇÃO: um ÔNIBUS marca/modelo Merces Benz/Marcopolo Andare, na cor azul, a diesel, ano de fabricação/modelo 2002/2002, em bom estado deconservação mas fora de uso devido a problema")</f>
      </c>
      <c r="C113" s="4" t="inlineStr">
        <is>
          <t>Vendido</t>
        </is>
      </c>
      <c r="D113" s="4" t="inlineStr">
        <is>
          <t>19</t>
        </is>
      </c>
      <c r="E113" s="5" t="inlineStr">
        <is>
          <t>16.300,00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=HYPERLINK("https://leilaoonline.net/lote/detalhe/26604", "104")</f>
      </c>
      <c r="B114" s="4" t="s">
        <f>=HYPERLINK("https://leilaoonline.net/lote/detalhe/26604", " 03 (três) sofás retráteis, reclinável, 2m70cm, fibra siliconizada, espuma D2E, rodízio deslizante nabase, revestimento em tecido Sued, na cor azul. De acordo com informações do oficial de justiça em07/11/2018, faz parte do estoque rotativo da empresa. Avaliado cada um em R$ 4.500,00 (quatro mil 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=HYPERLINK("https://leilaoonline.net/lote/detalhe/26605", "105")</f>
      </c>
      <c r="B115" s="4" t="s">
        <f>=HYPERLINK("https://leilaoonline.net/lote/detalhe/26605", " Veículo PLACA EZH 2081 – Carapicuíba/SP, RENAVAM 340.381.353, chassi3FAKP4BK3BM217820. DESCRIÇÃO: um AUTOMÓVEL importado, marca/modelo Ford/FiestaSE, na cor prata, a álcool/gasolina, ano de fabricação/modelo 2011/2011, com 4 portas.OBSERVAÇÕES: 1) Veículo objeto de restrição judicial (RENAJUD); ")</f>
      </c>
      <c r="C115" s="4" t="inlineStr">
        <is>
          <t>Vendido</t>
        </is>
      </c>
      <c r="D115" s="4" t="inlineStr">
        <is>
          <t>45</t>
        </is>
      </c>
      <c r="E115" s="5" t="inlineStr">
        <is>
          <t>15.100,00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=HYPERLINK("https://leilaoonline.net/lote/detalhe/26607", "106")</f>
      </c>
      <c r="B116" s="4" t="s">
        <f>=HYPERLINK("https://leilaoonline.net/lote/detalhe/26607", " IMÓVEL DE MATRÍCULA Nº 61.565, DO 1º OFICIAL DE REGISTRO DE IMÓVEIS DEOSASCO. INSCRIÇÃO CADASTRAL Nº 23223.24.16.0170.01.027.02. DESCRIÇÃO:Apartamento nº 73, localizado no 7º andar, do Edifício Monterrey, situado na Rua ComandanteSampaio, nº 417, na Vila Quitaúna, em Osasco, com a área privativa")</f>
      </c>
      <c r="C116" s="4" t="inlineStr">
        <is>
          <t>Lote retirado</t>
        </is>
      </c>
      <c r="D116" s="4" t="inlineStr">
        <is>
          <t>1</t>
        </is>
      </c>
      <c r="E116" s="5" t="inlineStr">
        <is>
          <t>200.000,00</t>
        </is>
      </c>
      <c r="F116" s="4" t="inlineStr">
        <is>
          <t>5000.00</t>
        </is>
      </c>
    </row>
    <row collapsed="false" customFormat="false" customHeight="false" hidden="false" ht="12.1" outlineLevel="0" r="117">
      <c r="A117" s="5" t="s">
        <f>=HYPERLINK("https://leilaoonline.net/lote/detalhe/26608", "107")</f>
      </c>
      <c r="B117" s="4" t="s">
        <f>=HYPERLINK("https://leilaoonline.net/lote/detalhe/26608", " IMÓVEL DE MATRÍCULA Nº 55.309 DO 1º CARTÓRIO DE REGISTRO DE IMÓVEIS DEOSASCO-SP, CONTRIBUINTE: 23242.42.07.0105.01.004.02 (Av.09). DESCRIÇÃO: Apartamentonº 21, localizado no 1º andar do Edifício Portal do Jardim Ester, situado na Rua Fagundes Varella nº98, esquina com Avenida Dr. Alberto Schweit")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180.000,00</t>
        </is>
      </c>
      <c r="F117" s="4" t="inlineStr">
        <is>
          <t>3000.00</t>
        </is>
      </c>
    </row>
    <row collapsed="false" customFormat="false" customHeight="false" hidden="false" ht="12.1" outlineLevel="0" r="118">
      <c r="A118" s="5" t="s">
        <f>=HYPERLINK("https://leilaoonline.net/lote/detalhe/26606", "108")</f>
      </c>
      <c r="B118" s="4" t="s">
        <f>=HYPERLINK("https://leilaoonline.net/lote/detalhe/26606", " FRAÇÃO IDEAL DE PROPRIEDADE DE SÉRGIO CARVALHO DA SILVAEQUIVALENTE A 0,5146075% DO IMÓVEL DE MATRÍCULA Nº19.858 (Nº DA ÁREA MAIOR), DO 2º OFICIAL DE REGISTRO DEIMÓVEIS GUARULHOS/SP. SEM INFORMAÇÃO DO Nº DECONTRIBUINTE: Empreendimento ainda não regularizado nomunicípio de Guarulhos. DESCRIÇÃO: 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88.000,00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=HYPERLINK("https://leilaoonline.net/lote/detalhe/26609", "109")</f>
      </c>
      <c r="B119" s="4" t="s">
        <f>=HYPERLINK("https://leilaoonline.net/lote/detalhe/26609", " Imóvel MATRÍCULA nº 5.057 do 1º Cartório de Registro de Imóveis de Guarulhos/SP. INSCRIÇÕES FISCAL nº083.21.23.0075.00.000 da Prefeitura Municipal de Guarulhos/SP. DESCRIÇÃO: um TERRENO e respectivaEDIFICAÇÃO, situados à RUA VICENTE MELRO, 966, nobairroVila Galvão, que tem a área total de 1.063,")</f>
      </c>
      <c r="C119" s="4" t="inlineStr">
        <is>
          <t>Lote retirado</t>
        </is>
      </c>
      <c r="D119" s="4" t="inlineStr">
        <is>
          <t>1</t>
        </is>
      </c>
      <c r="E119" s="5" t="inlineStr">
        <is>
          <t>1.200.000,00</t>
        </is>
      </c>
      <c r="F119" s="4" t="inlineStr">
        <is>
          <t>10000.00</t>
        </is>
      </c>
    </row>
    <row collapsed="false" customFormat="false" customHeight="false" hidden="false" ht="12.1" outlineLevel="0" r="120">
      <c r="A120" s="5" t="s">
        <f>=HYPERLINK("https://leilaoonline.net/lote/detalhe/26610", "110")</f>
      </c>
      <c r="B120" s="4" t="s">
        <f>=HYPERLINK("https://leilaoonline.net/lote/detalhe/26610", " Imóvel MATRÍCULA nº 3.051 do 2º Cartório de Registro de Imóveis de Guarulhos/SP. INSCRIÇÃO FISCAL nº082.54.25.0314.00.000 da Prefeitura Municipal de Guarulhos/SP. DESCRIÇÃO: um lote de TERRENOidentificadopelo nº 23 da quadra 04, do Jardim Paraíso,Bairro dos Veigas, medindo 10,00m de frente para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=HYPERLINK("https://leilaoonline.net/lote/detalhe/26613", "111")</f>
      </c>
      <c r="B121" s="4" t="s">
        <f>=HYPERLINK("https://leilaoonline.net/lote/detalhe/26613", " O IMÓVEL DE MATRÍCULA Nº 15.850 DO CARTÓRIO DE REGISTRO DE IMÓVEIS DESANTA ISABEL/SP. CADASTRO MUNICIPAL: SO 12.08.09.04.000. DESCRIÇÃO: Um lote deterreno sob nº 11 da quadra 09, do loteamento denominado Arujá Country Clube, situado no Bairro deCaputera, distrito e município de Arujá, da Comarca")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410.000,00</t>
        </is>
      </c>
      <c r="F121" s="4" t="inlineStr">
        <is>
          <t>5000.00</t>
        </is>
      </c>
    </row>
    <row collapsed="false" customFormat="false" customHeight="false" hidden="false" ht="12.1" outlineLevel="0" r="122">
      <c r="A122" s="5" t="s">
        <f>=HYPERLINK("https://leilaoonline.net/lote/detalhe/26611", "112")</f>
      </c>
      <c r="B122" s="4" t="s">
        <f>=HYPERLINK("https://leilaoonline.net/lote/detalhe/26611", " A) 01 (uma) impressora Ricoh Atício 7001, avaliada em R$ 14.000,00 (quatorze mil reais);B) 01 (um) aparelho de ar condicionado, Consul, classe A 18.000, avaliado em R$ 900,00(novecentos reais).Certificou o oficial de justiça em 30 de outubro de 2018 que o item A está em estado regular deconserv")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2.980,00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=HYPERLINK("https://leilaoonline.net/lote/detalhe/26612", "113")</f>
      </c>
      <c r="B123" s="4" t="s">
        <f>=HYPERLINK("https://leilaoonline.net/lote/detalhe/26612", " 1) 52 (cinquenta e dois) colares, modelo "inicial"(letra do alfabeto), lisos, em latão banhado a ouroamarelo 18k (semi joia), banho de milésimo, com correntede latão banhada a ouro amarelo, modeloveneziana, com 45cm de comprimento, avaliados em R$4.056,00; 2) 15 (quinze) colares, modelo "inicia")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30.000,00</t>
        </is>
      </c>
      <c r="F1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2026-06-15T19:17:49.00Z</dcterms:created>
  <dc:creator>Tellks Tecnologia</dc:creator>
  <cp:revision>0</cp:revision>
</cp:coreProperties>
</file>