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 - EQUIPAMENTOS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29/03/2019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=HYPERLINK("https://leilaoonline.net/lote/detalhe/24871", "1005")</f>
      </c>
      <c r="B11" s="4" t="s">
        <f>=HYPERLINK("https://leilaoonline.net/lote/detalhe/24871", "veja video - RENAULT/DUSTER, ANO 2013/2014, FLEX, COR CINZA")</f>
      </c>
      <c r="C11" s="4" t="inlineStr">
        <is>
          <t>Não vendido</t>
        </is>
      </c>
      <c r="D11" s="4" t="inlineStr">
        <is>
          <t>14</t>
        </is>
      </c>
      <c r="E11" s="5" t="inlineStr">
        <is>
          <t>19.750,00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=HYPERLINK("https://leilaoonline.net/lote/detalhe/24872", "1008")</f>
      </c>
      <c r="B12" s="4" t="s">
        <f>=HYPERLINK("https://leilaoonline.net/lote/detalhe/24872", "veja video - VOLSKWAGEN/ GOL, ANO 2001/2002,FLEX")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4.500,00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=HYPERLINK("https://leilaoonline.net/lote/detalhe/24873", "1009")</f>
      </c>
      <c r="B13" s="4" t="s">
        <f>=HYPERLINK("https://leilaoonline.net/lote/detalhe/24873", "veja video - CARREGADEIRA VALMET TRATOR 85 ID, ANO 1980, IMPLEMENTO SANTAL")</f>
      </c>
      <c r="C13" s="4" t="inlineStr">
        <is>
          <t>Não vendido</t>
        </is>
      </c>
      <c r="D13" s="4" t="inlineStr">
        <is>
          <t>11</t>
        </is>
      </c>
      <c r="E13" s="5" t="inlineStr">
        <is>
          <t>13.000,00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=HYPERLINK("https://leilaoonline.net/lote/detalhe/24875", "1010")</f>
      </c>
      <c r="B14" s="4" t="s">
        <f>=HYPERLINK("https://leilaoonline.net/lote/detalhe/24875", "1 MOTOR HYUNDAI HB20 1.6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=HYPERLINK("https://leilaoonline.net/lote/detalhe/24876", "1011")</f>
      </c>
      <c r="B15" s="4" t="s">
        <f>=HYPERLINK("https://leilaoonline.net/lote/detalhe/24876", "1 CAMBIO HYUNDAI DO HB20 1.6 EM OTIMO ESTADO 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550,00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=HYPERLINK("https://leilaoonline.net/lote/detalhe/24877", "1013")</f>
      </c>
      <c r="B16" s="4" t="s">
        <f>=HYPERLINK("https://leilaoonline.net/lote/detalhe/24877", "veja o video - I / CHANGAN/CHANA, ANO 2010/2011, GASOLINA")</f>
      </c>
      <c r="C16" s="4" t="inlineStr">
        <is>
          <t>Vendido</t>
        </is>
      </c>
      <c r="D16" s="4" t="inlineStr">
        <is>
          <t>4</t>
        </is>
      </c>
      <c r="E16" s="5" t="inlineStr">
        <is>
          <t>6.300,00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=HYPERLINK("https://leilaoonline.net/lote/detalhe/24377", "1014")</f>
      </c>
      <c r="B17" s="4" t="s">
        <f>=HYPERLINK("https://leilaoonline.net/lote/detalhe/24377", "19 FEIXES DE MOLAS DIANTEIROS E TRASEIRO PARA ÔNIBUS E CAMINHÃO")</f>
      </c>
      <c r="C17" s="4" t="inlineStr">
        <is>
          <t>Vendido</t>
        </is>
      </c>
      <c r="D17" s="4" t="inlineStr">
        <is>
          <t>6</t>
        </is>
      </c>
      <c r="E17" s="5" t="inlineStr">
        <is>
          <t>1.300,00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=HYPERLINK("https://leilaoonline.net/lote/detalhe/24401", "1015")</f>
      </c>
      <c r="B18" s="4" t="s">
        <f>=HYPERLINK("https://leilaoonline.net/lote/detalhe/24401", "1 JOGO RODAS DE ALUMÍNIO ARO 16, 5 FUROS")</f>
      </c>
      <c r="C18" s="4" t="inlineStr">
        <is>
          <t>Vendido</t>
        </is>
      </c>
      <c r="D18" s="4" t="inlineStr">
        <is>
          <t>4</t>
        </is>
      </c>
      <c r="E18" s="5" t="inlineStr">
        <is>
          <t>500,00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=HYPERLINK("https://leilaoonline.net/lote/detalhe/24481", "1016")</f>
      </c>
      <c r="B19" s="4" t="s">
        <f>=HYPERLINK("https://leilaoonline.net/lote/detalhe/24481", "FIAT / UNO MILLE FIRE FLEX, ANO 2006")</f>
      </c>
      <c r="C19" s="4" t="inlineStr">
        <is>
          <t>Vendido</t>
        </is>
      </c>
      <c r="D19" s="4" t="inlineStr">
        <is>
          <t>6</t>
        </is>
      </c>
      <c r="E19" s="5" t="inlineStr">
        <is>
          <t>5.300,00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=HYPERLINK("https://leilaoonline.net/lote/detalhe/24482", "1017")</f>
      </c>
      <c r="B20" s="4" t="s">
        <f>=HYPERLINK("https://leilaoonline.net/lote/detalhe/24482", "1 MOTOR DO COROLA 2.0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=HYPERLINK("https://leilaoonline.net/lote/detalhe/24483", "1018")</f>
      </c>
      <c r="B21" s="4" t="s">
        <f>=HYPERLINK("https://leilaoonline.net/lote/detalhe/24483", "5 TANQUES DE ÓLEO DIESEL DIVERSOS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=HYPERLINK("https://leilaoonline.net/lote/detalhe/24484", "1019")</f>
      </c>
      <c r="B22" s="4" t="s">
        <f>=HYPERLINK("https://leilaoonline.net/lote/detalhe/24484", "1 BOMBA INJETORA MOTOR TRATOR JONH DEERE ")</f>
      </c>
      <c r="C22" s="4" t="inlineStr">
        <is>
          <t>Vendido</t>
        </is>
      </c>
      <c r="D22" s="4" t="inlineStr">
        <is>
          <t>2</t>
        </is>
      </c>
      <c r="E22" s="5" t="inlineStr">
        <is>
          <t>400,00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=HYPERLINK("https://leilaoonline.net/lote/detalhe/24886", "1020")</f>
      </c>
      <c r="B23" s="4" t="s">
        <f>=HYPERLINK("https://leilaoonline.net/lote/detalhe/24886", "1 CAMBIO  GOL G4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=HYPERLINK("https://leilaoonline.net/lote/detalhe/24485", "1021")</f>
      </c>
      <c r="B24" s="4" t="s">
        <f>=HYPERLINK("https://leilaoonline.net/lote/detalhe/24485", "MOTO HONDA/CG 150 TITAN EX  ANO 2011 VERMELHA")</f>
      </c>
      <c r="C24" s="4" t="inlineStr">
        <is>
          <t>Vendido</t>
        </is>
      </c>
      <c r="D24" s="4" t="inlineStr">
        <is>
          <t>13</t>
        </is>
      </c>
      <c r="E24" s="5" t="inlineStr">
        <is>
          <t>4.400,00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=HYPERLINK("https://leilaoonline.net/lote/detalhe/24486", "1024")</f>
      </c>
      <c r="B25" s="4" t="s">
        <f>=HYPERLINK("https://leilaoonline.net/lote/detalhe/24486", "6 CÂMARA DE AR - DETALHES ABAIXO")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300,00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=HYPERLINK("https://leilaoonline.net/lote/detalhe/24487", "1025")</f>
      </c>
      <c r="B26" s="4" t="s">
        <f>=HYPERLINK("https://leilaoonline.net/lote/detalhe/24487", "3 BOMBA ALIMENTADORA DE COMBUSTÍVEL SENDO 2 TRATOR JONH DEERE E 1 TRATOR MARSEY FERGURSON ")</f>
      </c>
      <c r="C26" s="4" t="inlineStr">
        <is>
          <t>Vendido</t>
        </is>
      </c>
      <c r="D26" s="4" t="inlineStr">
        <is>
          <t>1</t>
        </is>
      </c>
      <c r="E26" s="5" t="inlineStr">
        <is>
          <t>200,00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=HYPERLINK("https://leilaoonline.net/lote/detalhe/24490", "1026")</f>
      </c>
      <c r="B27" s="4" t="s">
        <f>=HYPERLINK("https://leilaoonline.net/lote/detalhe/24490", " 2 PISTÃO DA MESA DO GIRO DO ELEVADOR")</f>
      </c>
      <c r="C27" s="4" t="inlineStr">
        <is>
          <t>Vendido</t>
        </is>
      </c>
      <c r="D27" s="4" t="inlineStr">
        <is>
          <t>5</t>
        </is>
      </c>
      <c r="E27" s="5" t="inlineStr">
        <is>
          <t>700,00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=HYPERLINK("https://leilaoonline.net/lote/detalhe/24488", "1027")</f>
      </c>
      <c r="B28" s="4" t="s">
        <f>=HYPERLINK("https://leilaoonline.net/lote/detalhe/24488", " CUBO RODA MOTRIZ COLHEDORA JONH DEERE")</f>
      </c>
      <c r="C28" s="4" t="inlineStr">
        <is>
          <t>Vendido</t>
        </is>
      </c>
      <c r="D28" s="4" t="inlineStr">
        <is>
          <t>4</t>
        </is>
      </c>
      <c r="E28" s="5" t="inlineStr">
        <is>
          <t>700,00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=HYPERLINK("https://leilaoonline.net/lote/detalhe/24489", "1028")</f>
      </c>
      <c r="B29" s="4" t="s">
        <f>=HYPERLINK("https://leilaoonline.net/lote/detalhe/24489", " JG BANCO DE COURO TUCSON 2008")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=HYPERLINK("https://leilaoonline.net/lote/detalhe/24878", "1029")</f>
      </c>
      <c r="B30" s="4" t="s">
        <f>=HYPERLINK("https://leilaoonline.net/lote/detalhe/24878", "1 CAMBIO VOYAGE 1.6")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=HYPERLINK("https://leilaoonline.net/lote/detalhe/24491", "1030")</f>
      </c>
      <c r="B31" s="4" t="s">
        <f>=HYPERLINK("https://leilaoonline.net/lote/detalhe/24491", " 3 DIFERENCIAL 1318  SENDO (1) COMPLETO C/ COROA, PIÃO E CX SATELITE MONTADOS E (2) CARCAÇAS")</f>
      </c>
      <c r="C31" s="4" t="inlineStr">
        <is>
          <t>Vendido</t>
        </is>
      </c>
      <c r="D31" s="4" t="inlineStr">
        <is>
          <t>7</t>
        </is>
      </c>
      <c r="E31" s="5" t="inlineStr">
        <is>
          <t>1.600,00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=HYPERLINK("https://leilaoonline.net/lote/detalhe/25087", "1031")</f>
      </c>
      <c r="B32" s="4" t="s">
        <f>=HYPERLINK("https://leilaoonline.net/lote/detalhe/25087", "1 TRANSBORDO SANTAL PARTE HIDRÁULICA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4.750,00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=HYPERLINK("https://leilaoonline.net/lote/detalhe/24493", "1032")</f>
      </c>
      <c r="B33" s="4" t="s">
        <f>=HYPERLINK("https://leilaoonline.net/lote/detalhe/24493", " 2 FATIAS DO COMANDO HIDRÁULICO DO TRATOR JONH DEERE")</f>
      </c>
      <c r="C33" s="4" t="inlineStr">
        <is>
          <t>Vendido</t>
        </is>
      </c>
      <c r="D33" s="4" t="inlineStr">
        <is>
          <t>5</t>
        </is>
      </c>
      <c r="E33" s="5" t="inlineStr">
        <is>
          <t>900,00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=HYPERLINK("https://leilaoonline.net/lote/detalhe/24879", "1033")</f>
      </c>
      <c r="B34" s="4" t="s">
        <f>=HYPERLINK("https://leilaoonline.net/lote/detalhe/24879", "FIAT/PALIO FIRE FLEX, ANO 2008/2009")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7.750,00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=HYPERLINK("https://leilaoonline.net/lote/detalhe/24492", "1036")</f>
      </c>
      <c r="B35" s="4" t="s">
        <f>=HYPERLINK("https://leilaoonline.net/lote/detalhe/24492", " 6 BRAÇOS DA DIREÇÃO E 2 BARRA ESTABILIZADORA")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=HYPERLINK("https://leilaoonline.net/lote/detalhe/24580", "1037")</f>
      </c>
      <c r="B36" s="4" t="s">
        <f>=HYPERLINK("https://leilaoonline.net/lote/detalhe/24580", " 21 VALVULAS DE FREIO DIVERSAS - 2 MANECO 1318 MERCEDES BENZ - 2 SERVO DE EMBREAGEM D 1620 E 1318")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=HYPERLINK("https://leilaoonline.net/lote/detalhe/24588", "1038")</f>
      </c>
      <c r="B37" s="4" t="s">
        <f>=HYPERLINK("https://leilaoonline.net/lote/detalhe/24588", " 5 RADIADORES DE ÁGUA DO MERCEDES 366 - 1 INTERCULE MERCEDES BENZ")</f>
      </c>
      <c r="C37" s="4" t="inlineStr">
        <is>
          <t>Vendido</t>
        </is>
      </c>
      <c r="D37" s="4" t="inlineStr">
        <is>
          <t>2</t>
        </is>
      </c>
      <c r="E37" s="5" t="inlineStr">
        <is>
          <t>900,00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=HYPERLINK("https://leilaoonline.net/lote/detalhe/24583", "1039")</f>
      </c>
      <c r="B38" s="4" t="s">
        <f>=HYPERLINK("https://leilaoonline.net/lote/detalhe/24583", " 2 RESERVATORIO DE ÁGUA COLHEDORA JONH DEERE ")</f>
      </c>
      <c r="C38" s="4" t="inlineStr">
        <is>
          <t>Vendido</t>
        </is>
      </c>
      <c r="D38" s="4" t="inlineStr">
        <is>
          <t>1</t>
        </is>
      </c>
      <c r="E38" s="5" t="inlineStr">
        <is>
          <t>200,00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=HYPERLINK("https://leilaoonline.net/lote/detalhe/24585", "1040")</f>
      </c>
      <c r="B39" s="4" t="s">
        <f>=HYPERLINK("https://leilaoonline.net/lote/detalhe/24585", " JG BANCO RANGER 2013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=HYPERLINK("https://leilaoonline.net/lote/detalhe/24587", "1041")</f>
      </c>
      <c r="B40" s="4" t="s">
        <f>=HYPERLINK("https://leilaoonline.net/lote/detalhe/24587", "1 JG BANCO DE COURO COROLA 2012")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=HYPERLINK("https://leilaoonline.net/lote/detalhe/24591", "1042")</f>
      </c>
      <c r="B41" s="4" t="s">
        <f>=HYPERLINK("https://leilaoonline.net/lote/detalhe/24591", " 2 MANCHE DA COLHEDORA JONH DEERE 3520 - 1 JOISTIQUE COLHEDORA JONH DEERE 3520")</f>
      </c>
      <c r="C41" s="4" t="inlineStr">
        <is>
          <t>Vendido</t>
        </is>
      </c>
      <c r="D41" s="4" t="inlineStr">
        <is>
          <t>2</t>
        </is>
      </c>
      <c r="E41" s="5" t="inlineStr">
        <is>
          <t>600,00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=HYPERLINK("https://leilaoonline.net/lote/detalhe/24589", "1043")</f>
      </c>
      <c r="B42" s="4" t="s">
        <f>=HYPERLINK("https://leilaoonline.net/lote/detalhe/24589", " - 2 PNEUS DE TRATOR COM RODA 18.4.38")</f>
      </c>
      <c r="C42" s="4" t="inlineStr">
        <is>
          <t>Não vendido</t>
        </is>
      </c>
      <c r="D42" s="4" t="inlineStr">
        <is>
          <t>2</t>
        </is>
      </c>
      <c r="E42" s="5" t="inlineStr">
        <is>
          <t>1.300,00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=HYPERLINK("https://leilaoonline.net/lote/detalhe/24880", "1044")</f>
      </c>
      <c r="B43" s="4" t="s">
        <f>=HYPERLINK("https://leilaoonline.net/lote/detalhe/24880", "1 MOTOR GOL G4 1.0 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=HYPERLINK("https://leilaoonline.net/lote/detalhe/24592", "1045")</f>
      </c>
      <c r="B44" s="4" t="s">
        <f>=HYPERLINK("https://leilaoonline.net/lote/detalhe/24592", " 4 RODA MOTRIZ")</f>
      </c>
      <c r="C44" s="4" t="inlineStr">
        <is>
          <t>Vendido</t>
        </is>
      </c>
      <c r="D44" s="4" t="inlineStr">
        <is>
          <t>1</t>
        </is>
      </c>
      <c r="E44" s="5" t="inlineStr">
        <is>
          <t>300,00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=HYPERLINK("https://leilaoonline.net/lote/detalhe/24584", "1047")</f>
      </c>
      <c r="B45" s="4" t="s">
        <f>=HYPERLINK("https://leilaoonline.net/lote/detalhe/24584", " 1 CAMBIO G.3.60 MERCEDES BENZ")</f>
      </c>
      <c r="C45" s="4" t="inlineStr">
        <is>
          <t>Vendido</t>
        </is>
      </c>
      <c r="D45" s="4" t="inlineStr">
        <is>
          <t>4</t>
        </is>
      </c>
      <c r="E45" s="5" t="inlineStr">
        <is>
          <t>1.500,00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=HYPERLINK("https://leilaoonline.net/lote/detalhe/24593", "1048")</f>
      </c>
      <c r="B46" s="4" t="s">
        <f>=HYPERLINK("https://leilaoonline.net/lote/detalhe/24593", " 17 ITENS - ROLAMENTOS, CHAPAS E OUTROS - VEJA ABAIXO (ESPECIFICAÇÕES) -")</f>
      </c>
      <c r="C46" s="4" t="inlineStr">
        <is>
          <t>Vendido</t>
        </is>
      </c>
      <c r="D46" s="4" t="inlineStr">
        <is>
          <t>1</t>
        </is>
      </c>
      <c r="E46" s="5" t="inlineStr">
        <is>
          <t>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=HYPERLINK("https://leilaoonline.net/lote/detalhe/24881", "1049")</f>
      </c>
      <c r="B47" s="4" t="s">
        <f>=HYPERLINK("https://leilaoonline.net/lote/detalhe/24881", "veja o video - CARREGADEIRA/TRATOR VALMET 880, ANO 1987")</f>
      </c>
      <c r="C47" s="4" t="inlineStr">
        <is>
          <t>Não vendido</t>
        </is>
      </c>
      <c r="D47" s="4" t="inlineStr">
        <is>
          <t>11</t>
        </is>
      </c>
      <c r="E47" s="5" t="inlineStr">
        <is>
          <t>18.000,00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=HYPERLINK("https://leilaoonline.net/lote/detalhe/25088", "1051")</f>
      </c>
      <c r="B48" s="4" t="s">
        <f>=HYPERLINK("https://leilaoonline.net/lote/detalhe/25088", "1 TRANSBORDO SERMAG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4.750,00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=HYPERLINK("https://leilaoonline.net/lote/detalhe/24620", "1054")</f>
      </c>
      <c r="B49" s="4" t="s">
        <f>=HYPERLINK("https://leilaoonline.net/lote/detalhe/24620", " 1 PISTAO DO INCLINE DO DIVISOR DE LINHAS e 1 PISTÃO DO FLAPE pAra COLHEDORA JONH DEERE")</f>
      </c>
      <c r="C49" s="4" t="inlineStr">
        <is>
          <t>Vendido</t>
        </is>
      </c>
      <c r="D49" s="4" t="inlineStr">
        <is>
          <t>2</t>
        </is>
      </c>
      <c r="E49" s="5" t="inlineStr">
        <is>
          <t>300,00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=HYPERLINK("https://leilaoonline.net/lote/detalhe/24619", "1055")</f>
      </c>
      <c r="B50" s="4" t="s">
        <f>=HYPERLINK("https://leilaoonline.net/lote/detalhe/24619", "DIVERSOS ITENS - ENGRENAGEM. COROAS e outros (veja abaixo na descrição)")</f>
      </c>
      <c r="C50" s="4" t="inlineStr">
        <is>
          <t>Vendido</t>
        </is>
      </c>
      <c r="D50" s="4" t="inlineStr">
        <is>
          <t>1</t>
        </is>
      </c>
      <c r="E50" s="5" t="inlineStr">
        <is>
          <t>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=HYPERLINK("https://leilaoonline.net/lote/detalhe/24614", "1056")</f>
      </c>
      <c r="B51" s="4" t="s">
        <f>=HYPERLINK("https://leilaoonline.net/lote/detalhe/24614", " 20  CÂMARAS DE AR (veja abaixo na descrição)")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=HYPERLINK("https://leilaoonline.net/lote/detalhe/24623", "1057")</f>
      </c>
      <c r="B52" s="4" t="s">
        <f>=HYPERLINK("https://leilaoonline.net/lote/detalhe/24623", " 1 CAIXA DO CAMBIO ESCANIA 115 JACARE IMCOPLETA DESMONTADA E A CAIXA SECA")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=HYPERLINK("https://leilaoonline.net/lote/detalhe/24626", "1058")</f>
      </c>
      <c r="B53" s="4" t="s">
        <f>=HYPERLINK("https://leilaoonline.net/lote/detalhe/24626", " 2 CAMBIO DO 1620 MERCEDES BENZ MONTADOS ")</f>
      </c>
      <c r="C53" s="4" t="inlineStr">
        <is>
          <t>Vendido</t>
        </is>
      </c>
      <c r="D53" s="4" t="inlineStr">
        <is>
          <t>13</t>
        </is>
      </c>
      <c r="E53" s="5" t="inlineStr">
        <is>
          <t>3.200,00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=HYPERLINK("https://leilaoonline.net/lote/detalhe/24627", "1059")</f>
      </c>
      <c r="B54" s="4" t="s">
        <f>=HYPERLINK("https://leilaoonline.net/lote/detalhe/24627", " DIVERSOS FILTRO DE E ÓLEO PARA COLHEDORA J. DEERE (VEJA ABAIXO DESCRITIVO)")</f>
      </c>
      <c r="C54" s="4" t="inlineStr">
        <is>
          <t>Não vendido</t>
        </is>
      </c>
      <c r="D54" s="4" t="inlineStr">
        <is>
          <t>3</t>
        </is>
      </c>
      <c r="E54" s="5" t="inlineStr">
        <is>
          <t>400,00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=HYPERLINK("https://leilaoonline.net/lote/detalhe/24628", "1060")</f>
      </c>
      <c r="B55" s="4" t="s">
        <f>=HYPERLINK("https://leilaoonline.net/lote/detalhe/24628", " 2 GRADE PROTETORA DA FRENTE - SENDO 1 P/ TRATOR VALMET E 1 P/ TRATOR JONH DEERE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=HYPERLINK("https://leilaoonline.net/lote/detalhe/24629", "1061")</f>
      </c>
      <c r="B56" s="4" t="s">
        <f>=HYPERLINK("https://leilaoonline.net/lote/detalhe/24629", " DIVERSOS INTENS (VEJA ABAIXO DESCRITIVO)")</f>
      </c>
      <c r="C56" s="4" t="inlineStr">
        <is>
          <t>Vendido</t>
        </is>
      </c>
      <c r="D56" s="4" t="inlineStr">
        <is>
          <t>4</t>
        </is>
      </c>
      <c r="E56" s="5" t="inlineStr">
        <is>
          <t>700,00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=HYPERLINK("https://leilaoonline.net/lote/detalhe/24631", "1062")</f>
      </c>
      <c r="B57" s="4" t="s">
        <f>=HYPERLINK("https://leilaoonline.net/lote/detalhe/24631", "  10 ITENS - 5 TRAVESSAS DO MOTOR E 5 TRAVESSA DO CAMBIO DO CHASSI MERCEDES BENZ")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=HYPERLINK("https://leilaoonline.net/lote/detalhe/24882", "1063")</f>
      </c>
      <c r="B58" s="4" t="s">
        <f>=HYPERLINK("https://leilaoonline.net/lote/detalhe/24882", "veja o video - CARREGADEIRA TRATOR M. FERGUNSON 290")</f>
      </c>
      <c r="C58" s="4" t="inlineStr">
        <is>
          <t>Não vendido</t>
        </is>
      </c>
      <c r="D58" s="4" t="inlineStr">
        <is>
          <t>6</t>
        </is>
      </c>
      <c r="E58" s="5" t="inlineStr">
        <is>
          <t>17.000,00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=HYPERLINK("https://leilaoonline.net/lote/detalhe/24633", "1064")</f>
      </c>
      <c r="B59" s="4" t="s">
        <f>=HYPERLINK("https://leilaoonline.net/lote/detalhe/24633", " 4 SINALIZADORES, 6 CONICOS GRANDES E 1 MACA SEM USO")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200,00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=HYPERLINK("https://leilaoonline.net/lote/detalhe/24632", "1067")</f>
      </c>
      <c r="B60" s="4" t="s">
        <f>=HYPERLINK("https://leilaoonline.net/lote/detalhe/24632", " 25 ITENS DIVERSOS ( VEJA ABAIXO DESCRITIVO)")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=HYPERLINK("https://leilaoonline.net/lote/detalhe/24634", "1068")</f>
      </c>
      <c r="B61" s="4" t="s">
        <f>=HYPERLINK("https://leilaoonline.net/lote/detalhe/24634", " 1 CAMBIO AUTOMATICO COROLA 2.0 EM OTIMO ESTADO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=HYPERLINK("https://leilaoonline.net/lote/detalhe/24637", "1069")</f>
      </c>
      <c r="B62" s="4" t="s">
        <f>=HYPERLINK("https://leilaoonline.net/lote/detalhe/24637", " 1 MESA DO GIRO DO ELEVADOR COLHEDORA JONH DEERE 3520")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300,00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=HYPERLINK("https://leilaoonline.net/lote/detalhe/24636", "1070")</f>
      </c>
      <c r="B63" s="4" t="s">
        <f>=HYPERLINK("https://leilaoonline.net/lote/detalhe/24636", " 17 CUICAS E 13 CATRACAS DE FREIO")</f>
      </c>
      <c r="C63" s="4" t="inlineStr">
        <is>
          <t>Vendido</t>
        </is>
      </c>
      <c r="D63" s="4" t="inlineStr">
        <is>
          <t>1</t>
        </is>
      </c>
      <c r="E63" s="5" t="inlineStr">
        <is>
          <t>300,00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=HYPERLINK("https://leilaoonline.net/lote/detalhe/24635", "1073")</f>
      </c>
      <c r="B64" s="4" t="s">
        <f>=HYPERLINK("https://leilaoonline.net/lote/detalhe/24635", " 2 CÂMARAS DE AR 500/60R22.5 E 2 CÂMARAS DE AR 19.5L24")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300,00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=HYPERLINK("https://leilaoonline.net/lote/detalhe/24638", "1074")</f>
      </c>
      <c r="B65" s="4" t="s">
        <f>=HYPERLINK("https://leilaoonline.net/lote/detalhe/24638", " 2 RADIADORES DA COLHEDORA JONH DEERE 3520 ( SENDO UM DE AGUA E UM INTERCULE)")</f>
      </c>
      <c r="C65" s="4" t="inlineStr">
        <is>
          <t>Vendido</t>
        </is>
      </c>
      <c r="D65" s="4" t="inlineStr">
        <is>
          <t>1</t>
        </is>
      </c>
      <c r="E65" s="5" t="inlineStr">
        <is>
          <t>500,00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=HYPERLINK("https://leilaoonline.net/lote/detalhe/24642", "1075")</f>
      </c>
      <c r="B66" s="4" t="s">
        <f>=HYPERLINK("https://leilaoonline.net/lote/detalhe/24642", " 1 BOMBAS DE BAIXA USADA, COLHEDORA JONH DEERE 3520")</f>
      </c>
      <c r="C66" s="4" t="inlineStr">
        <is>
          <t>Vendido</t>
        </is>
      </c>
      <c r="D66" s="4" t="inlineStr">
        <is>
          <t>1</t>
        </is>
      </c>
      <c r="E66" s="5" t="inlineStr">
        <is>
          <t>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=HYPERLINK("https://leilaoonline.net/lote/detalhe/24641", "1076")</f>
      </c>
      <c r="B67" s="4" t="s">
        <f>=HYPERLINK("https://leilaoonline.net/lote/detalhe/24641", " 50 RODAS ( VEJA ABAIXO9 DESCRITIVO)")</f>
      </c>
      <c r="C67" s="4" t="inlineStr">
        <is>
          <t>Vendido</t>
        </is>
      </c>
      <c r="D67" s="4" t="inlineStr">
        <is>
          <t>1</t>
        </is>
      </c>
      <c r="E67" s="5" t="inlineStr">
        <is>
          <t>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=HYPERLINK("https://leilaoonline.net/lote/detalhe/24639", "1077")</f>
      </c>
      <c r="B68" s="4" t="s">
        <f>=HYPERLINK("https://leilaoonline.net/lote/detalhe/24639", " 1 MOTOR FIAT ETORK 1.8  EM OTIMO ESTADO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=HYPERLINK("https://leilaoonline.net/lote/detalhe/24883", "1078")</f>
      </c>
      <c r="B69" s="4" t="s">
        <f>=HYPERLINK("https://leilaoonline.net/lote/detalhe/24883", "CARREGADEIRA TRATOR VALMET 880, ANO 1985")</f>
      </c>
      <c r="C69" s="4" t="inlineStr">
        <is>
          <t>Não vendido</t>
        </is>
      </c>
      <c r="D69" s="4" t="inlineStr">
        <is>
          <t>2</t>
        </is>
      </c>
      <c r="E69" s="5" t="inlineStr">
        <is>
          <t>15.500,00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=HYPERLINK("https://leilaoonline.net/lote/detalhe/24640", "1080")</f>
      </c>
      <c r="B70" s="4" t="s">
        <f>=HYPERLINK("https://leilaoonline.net/lote/detalhe/24640", " 2 ROLOS PARA PLANTIO ")</f>
      </c>
      <c r="C70" s="4" t="inlineStr">
        <is>
          <t>Vendido</t>
        </is>
      </c>
      <c r="D70" s="4" t="inlineStr">
        <is>
          <t>2</t>
        </is>
      </c>
      <c r="E70" s="5" t="inlineStr">
        <is>
          <t>800,00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=HYPERLINK("https://leilaoonline.net/lote/detalhe/24643", "1081")</f>
      </c>
      <c r="B71" s="4" t="s">
        <f>=HYPERLINK("https://leilaoonline.net/lote/detalhe/24643", " 31 PROTETOR SENDO: 9  ARO 16, 14 ARO 20, 2 ARO 22, 4 ARO 24 E ARO 25")</f>
      </c>
      <c r="C71" s="4" t="inlineStr">
        <is>
          <t>Vendido</t>
        </is>
      </c>
      <c r="D71" s="4" t="inlineStr">
        <is>
          <t>4</t>
        </is>
      </c>
      <c r="E71" s="5" t="inlineStr">
        <is>
          <t>500,00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=HYPERLINK("https://leilaoonline.net/lote/detalhe/24884", "1082")</f>
      </c>
      <c r="B72" s="4" t="s">
        <f>=HYPERLINK("https://leilaoonline.net/lote/detalhe/24884", "3 COMPRESSOR AR CONDICIONADO SENDO 1 P/ COROLA , 1 CIVIC E 1 STRADA ADVENTURE ")</f>
      </c>
      <c r="C72" s="4" t="inlineStr">
        <is>
          <t>Vendido</t>
        </is>
      </c>
      <c r="D72" s="4" t="inlineStr">
        <is>
          <t>4</t>
        </is>
      </c>
      <c r="E72" s="5" t="inlineStr">
        <is>
          <t>1.000,00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=HYPERLINK("https://leilaoonline.net/lote/detalhe/24649", "1083")</f>
      </c>
      <c r="B73" s="4" t="s">
        <f>=HYPERLINK("https://leilaoonline.net/lote/detalhe/24649", " 4 SETORES DE DIREÇÃO HIDRAULICA E 3 RESERVATORIO DA DIREÇÃO MERCEDES BENZ")</f>
      </c>
      <c r="C73" s="4" t="inlineStr">
        <is>
          <t>Vendido</t>
        </is>
      </c>
      <c r="D73" s="4" t="inlineStr">
        <is>
          <t>1</t>
        </is>
      </c>
      <c r="E73" s="5" t="inlineStr">
        <is>
          <t>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=HYPERLINK("https://leilaoonline.net/lote/detalhe/24647", "1084")</f>
      </c>
      <c r="B74" s="4" t="s">
        <f>=HYPERLINK("https://leilaoonline.net/lote/detalhe/24647", " 12 BOJÃO DE AR COMPRIMIDO E 13 BRACADEIRA DIVERSOS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=HYPERLINK("https://leilaoonline.net/lote/detalhe/24648", "1085")</f>
      </c>
      <c r="B75" s="4" t="s">
        <f>=HYPERLINK("https://leilaoonline.net/lote/detalhe/24648", " DIVERSOS ÓLEOs (VEJA ABAIXO DESCRITIVO)")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300,00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=HYPERLINK("https://leilaoonline.net/lote/detalhe/24885", "1086")</f>
      </c>
      <c r="B76" s="4" t="s">
        <f>=HYPERLINK("https://leilaoonline.net/lote/detalhe/24885", "veja o video - ONIBUS M.BENZ / BUSCAR URBANUSS, ANO 1999/2000")</f>
      </c>
      <c r="C76" s="4" t="inlineStr">
        <is>
          <t>Não vendido</t>
        </is>
      </c>
      <c r="D76" s="4" t="inlineStr">
        <is>
          <t>5</t>
        </is>
      </c>
      <c r="E76" s="5" t="inlineStr">
        <is>
          <t>10.500,00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=HYPERLINK("https://leilaoonline.net/lote/detalhe/25089", "1087")</f>
      </c>
      <c r="B77" s="4" t="s">
        <f>=HYPERLINK("https://leilaoonline.net/lote/detalhe/25089", "1 TRANSBORDO SERMAG  PARTE HIDRÁULICA FUCIONANDO")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4.750,00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=HYPERLINK("https://leilaoonline.net/lote/detalhe/24646", "1088")</f>
      </c>
      <c r="B78" s="4" t="s">
        <f>=HYPERLINK("https://leilaoonline.net/lote/detalhe/24646", " 1 MOTO BOMBA TOYAMA 2.5")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300,00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=HYPERLINK("https://leilaoonline.net/lote/detalhe/24645", "1090")</f>
      </c>
      <c r="B79" s="4" t="s">
        <f>=HYPERLINK("https://leilaoonline.net/lote/detalhe/24645", " 4 BATERIAS CARGO NOVAS SENDO: 2 60 FD E 70 FD")</f>
      </c>
      <c r="C79" s="4" t="inlineStr">
        <is>
          <t>Vendido</t>
        </is>
      </c>
      <c r="D79" s="4" t="inlineStr">
        <is>
          <t>5</t>
        </is>
      </c>
      <c r="E79" s="5" t="inlineStr">
        <is>
          <t>700,00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=HYPERLINK("https://leilaoonline.net/lote/detalhe/24644", "1092")</f>
      </c>
      <c r="B80" s="4" t="s">
        <f>=HYPERLINK("https://leilaoonline.net/lote/detalhe/24644", " 4 BALDES DE OLEO 20L PETRONAS TUTELA SENDO: (2) W90/M  SAE 90 E (2) ATF-GL-M    10W")</f>
      </c>
      <c r="C80" s="4" t="inlineStr">
        <is>
          <t>Vendido</t>
        </is>
      </c>
      <c r="D80" s="4" t="inlineStr">
        <is>
          <t>2</t>
        </is>
      </c>
      <c r="E80" s="5" t="inlineStr">
        <is>
          <t>400,00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=HYPERLINK("https://leilaoonline.net/lote/detalhe/24586", "1093")</f>
      </c>
      <c r="B81" s="4" t="s">
        <f>=HYPERLINK("https://leilaoonline.net/lote/detalhe/24586", " 1 MOTOR VOLKSWAGEN POWER 1.6 EM OTIMO ESTADO")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=HYPERLINK("https://leilaoonline.net/lote/detalhe/24581", "1097")</f>
      </c>
      <c r="B82" s="4" t="s">
        <f>=HYPERLINK("https://leilaoonline.net/lote/detalhe/24581", " 1 TOMADA FORÇA DO CAMBIO ZF, CAMINHÃO, 2225, 2325, 2635 E 2638 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200,00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=HYPERLINK("https://leilaoonline.net/lote/detalhe/24590", "1098")</f>
      </c>
      <c r="B83" s="4" t="s">
        <f>=HYPERLINK("https://leilaoonline.net/lote/detalhe/24590", " 4 BALDES DE 20LTS CADA - 2 BALDES PETROL HIDRAULICO AWS 100 E 2 BALDES PETROL DIESEL 40")</f>
      </c>
      <c r="C83" s="4" t="inlineStr">
        <is>
          <t>Vendido</t>
        </is>
      </c>
      <c r="D83" s="4" t="inlineStr">
        <is>
          <t>3</t>
        </is>
      </c>
      <c r="E83" s="5" t="inlineStr">
        <is>
          <t>500,00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=HYPERLINK("https://leilaoonline.net/lote/detalhe/24582", "1099")</f>
      </c>
      <c r="B84" s="4" t="s">
        <f>=HYPERLINK("https://leilaoonline.net/lote/detalhe/24582", " 2 PISTÕES SENDO (1) DO ELEVADOR  E (1) DO LEVANTE DA COLHEDORA JONH DEERE")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300,00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=HYPERLINK("https://leilaoonline.net/lote/detalhe/24597", "10101")</f>
      </c>
      <c r="B85" s="4" t="s">
        <f>=HYPERLINK("https://leilaoonline.net/lote/detalhe/24597", " 2 RADIOS AMADORES MOTOROLA PAROU FUCIONANDO")</f>
      </c>
      <c r="C85" s="4" t="inlineStr">
        <is>
          <t>Não vendido</t>
        </is>
      </c>
      <c r="D85" s="4" t="inlineStr">
        <is>
          <t>2</t>
        </is>
      </c>
      <c r="E85" s="5" t="inlineStr">
        <is>
          <t>500,00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=HYPERLINK("https://leilaoonline.net/lote/detalhe/24595", "10103")</f>
      </c>
      <c r="B86" s="4" t="s">
        <f>=HYPERLINK("https://leilaoonline.net/lote/detalhe/24595", " JG BANCO S-10 2008")</f>
      </c>
      <c r="C86" s="4" t="inlineStr">
        <is>
          <t>Não vendido</t>
        </is>
      </c>
      <c r="D86" s="4" t="inlineStr">
        <is>
          <t>2</t>
        </is>
      </c>
      <c r="E86" s="5" t="inlineStr">
        <is>
          <t>500,00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=HYPERLINK("https://leilaoonline.net/lote/detalhe/24599", "10105")</f>
      </c>
      <c r="B87" s="4" t="s">
        <f>=HYPERLINK("https://leilaoonline.net/lote/detalhe/24599", " 2 RADIOS AMADOR MOTOROLA PAROU FUCIONANDO")</f>
      </c>
      <c r="C87" s="4" t="inlineStr">
        <is>
          <t>Vendido</t>
        </is>
      </c>
      <c r="D87" s="4" t="inlineStr">
        <is>
          <t>4</t>
        </is>
      </c>
      <c r="E87" s="5" t="inlineStr">
        <is>
          <t>700,00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=HYPERLINK("https://leilaoonline.net/lote/detalhe/24598", "10108")</f>
      </c>
      <c r="B88" s="4" t="s">
        <f>=HYPERLINK("https://leilaoonline.net/lote/detalhe/24598", "  2 RADIOS AMADORES MOTOROLA PAROU FUCIONANDO")</f>
      </c>
      <c r="C88" s="4" t="inlineStr">
        <is>
          <t>Vendido</t>
        </is>
      </c>
      <c r="D88" s="4" t="inlineStr">
        <is>
          <t>5</t>
        </is>
      </c>
      <c r="E88" s="5" t="inlineStr">
        <is>
          <t>800,00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=HYPERLINK("https://leilaoonline.net/lote/detalhe/24596", "10109")</f>
      </c>
      <c r="B89" s="4" t="s">
        <f>=HYPERLINK("https://leilaoonline.net/lote/detalhe/24596", "  3 RADIOS AMADORES MOTOROLA PAROU FUCIONANDO")</f>
      </c>
      <c r="C89" s="4" t="inlineStr">
        <is>
          <t>Vendido</t>
        </is>
      </c>
      <c r="D89" s="4" t="inlineStr">
        <is>
          <t>6</t>
        </is>
      </c>
      <c r="E89" s="5" t="inlineStr">
        <is>
          <t>1.200,00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=HYPERLINK("https://leilaoonline.net/lote/detalhe/24594", "10111")</f>
      </c>
      <c r="B90" s="4" t="s">
        <f>=HYPERLINK("https://leilaoonline.net/lote/detalhe/24594", " 1 BOMBA DE BAIXA USADA COLHEDORA JONH DEERE 3520")</f>
      </c>
      <c r="C90" s="4" t="inlineStr">
        <is>
          <t>Vendido</t>
        </is>
      </c>
      <c r="D90" s="4" t="inlineStr">
        <is>
          <t>1</t>
        </is>
      </c>
      <c r="E90" s="5" t="inlineStr">
        <is>
          <t>300,00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=HYPERLINK("https://leilaoonline.net/lote/detalhe/24600", "10112")</f>
      </c>
      <c r="B91" s="4" t="s">
        <f>=HYPERLINK("https://leilaoonline.net/lote/detalhe/24600", " 5 ITENS BOMBA E OUTROS - VEJA ABAIXO (DESCRITIVO)")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700,00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=HYPERLINK("https://leilaoonline.net/lote/detalhe/24601", "10115")</f>
      </c>
      <c r="B92" s="4" t="s">
        <f>=HYPERLINK("https://leilaoonline.net/lote/detalhe/24601", " 7 ITENS SOLENOIDE E OUTROS - VEJA ABAIXO (DESCRITIVO)")</f>
      </c>
      <c r="C92" s="4" t="inlineStr">
        <is>
          <t>Vendido</t>
        </is>
      </c>
      <c r="D92" s="4" t="inlineStr">
        <is>
          <t>3</t>
        </is>
      </c>
      <c r="E92" s="5" t="inlineStr">
        <is>
          <t>500,00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=HYPERLINK("https://leilaoonline.net/lote/detalhe/24602", "10116")</f>
      </c>
      <c r="B93" s="4" t="s">
        <f>=HYPERLINK("https://leilaoonline.net/lote/detalhe/24602", " 2 GOVERNADOR DA BOMBA COM EDC, DA COLHEDORA JONH DEERE")</f>
      </c>
      <c r="C93" s="4" t="inlineStr">
        <is>
          <t>Vendido</t>
        </is>
      </c>
      <c r="D93" s="4" t="inlineStr">
        <is>
          <t>1</t>
        </is>
      </c>
      <c r="E93" s="5" t="inlineStr">
        <is>
          <t>400,00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=HYPERLINK("https://leilaoonline.net/lote/detalhe/24603", "10117")</f>
      </c>
      <c r="B94" s="4" t="s">
        <f>=HYPERLINK("https://leilaoonline.net/lote/detalhe/24603", " CARROCERIA TRANSBORDO, ANO: 2008, SERMAG CANA PICADA MODELO: SMR 10000, SERIE: 1897")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1.100,00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=HYPERLINK("https://leilaoonline.net/lote/detalhe/24604", "10118")</f>
      </c>
      <c r="B95" s="4" t="s">
        <f>=HYPERLINK("https://leilaoonline.net/lote/detalhe/24604", " 3 PILOTO CONTROLE DE PRESSÃO (EDC)")</f>
      </c>
      <c r="C95" s="4" t="inlineStr">
        <is>
          <t>Vendido</t>
        </is>
      </c>
      <c r="D95" s="4" t="inlineStr">
        <is>
          <t>1</t>
        </is>
      </c>
      <c r="E95" s="5" t="inlineStr">
        <is>
          <t>300,00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=HYPERLINK("https://leilaoonline.net/lote/detalhe/24606", "10120")</f>
      </c>
      <c r="B96" s="4" t="s">
        <f>=HYPERLINK("https://leilaoonline.net/lote/detalhe/24606", " - 3 RADIOS AMADORES MOTOROLA PAROU FUCIONANDO")</f>
      </c>
      <c r="C96" s="4" t="inlineStr">
        <is>
          <t>Não vendido</t>
        </is>
      </c>
      <c r="D96" s="4" t="inlineStr">
        <is>
          <t>2</t>
        </is>
      </c>
      <c r="E96" s="5" t="inlineStr">
        <is>
          <t>800,00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=HYPERLINK("https://leilaoonline.net/lote/detalhe/24608", "10121")</f>
      </c>
      <c r="B97" s="4" t="s">
        <f>=HYPERLINK("https://leilaoonline.net/lote/detalhe/24608", " 2 VÁLVULA 4 VIAS E 2 VÁLVULAS ELETRO HIDRÁULICA")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=HYPERLINK("https://leilaoonline.net/lote/detalhe/24607", "10122")</f>
      </c>
      <c r="B98" s="4" t="s">
        <f>=HYPERLINK("https://leilaoonline.net/lote/detalhe/24607", "veja o video -  FIAT /FIORINO IE FURGÃO, GASOLINA, ANO 2000")</f>
      </c>
      <c r="C98" s="4" t="inlineStr">
        <is>
          <t>Vendido</t>
        </is>
      </c>
      <c r="D98" s="4" t="inlineStr">
        <is>
          <t>8</t>
        </is>
      </c>
      <c r="E98" s="5" t="inlineStr">
        <is>
          <t>5.600,00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=HYPERLINK("https://leilaoonline.net/lote/detalhe/24609", "10123")</f>
      </c>
      <c r="B99" s="4" t="s">
        <f>=HYPERLINK("https://leilaoonline.net/lote/detalhe/24609", " 2 RADIOS MOTOROLA PORTATIL PAROU FUCIONANDO")</f>
      </c>
      <c r="C99" s="4" t="inlineStr">
        <is>
          <t>Vendido</t>
        </is>
      </c>
      <c r="D99" s="4" t="inlineStr">
        <is>
          <t>2</t>
        </is>
      </c>
      <c r="E99" s="5" t="inlineStr">
        <is>
          <t>600,00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=HYPERLINK("https://leilaoonline.net/lote/detalhe/24605", "10124")</f>
      </c>
      <c r="B100" s="4" t="s">
        <f>=HYPERLINK("https://leilaoonline.net/lote/detalhe/24605", " 7 ITENS - 2 CÂMARAS DE AR 23.1R26, 1 CÂMARAS DE AR 18.4R30 , 2 CÂMARAS DE AR 14.9R26/28 E 2 CÂMARAS DE AR 14.9R24")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400,00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=HYPERLINK("https://leilaoonline.net/lote/detalhe/24610", "10125")</f>
      </c>
      <c r="B101" s="4" t="s">
        <f>=HYPERLINK("https://leilaoonline.net/lote/detalhe/24610", " 8 ITENS - 2 CÂMARAS DE AR 16.9R26/28, 2 CÂMERAS DE AR 12.4R28, 2 CÂMARAS DE AR 12.4R24 E 2 CAMARA DE AR 10.5/12.5/80-18")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=HYPERLINK("https://leilaoonline.net/lote/detalhe/24611", "10126")</f>
      </c>
      <c r="B102" s="4" t="s">
        <f>=HYPERLINK("https://leilaoonline.net/lote/detalhe/24611", " 14 CÂMARAS DE AR 1000R20")</f>
      </c>
      <c r="C102" s="4" t="inlineStr">
        <is>
          <t>Vendido</t>
        </is>
      </c>
      <c r="D102" s="4" t="inlineStr">
        <is>
          <t>3</t>
        </is>
      </c>
      <c r="E102" s="5" t="inlineStr">
        <is>
          <t>700,00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=HYPERLINK("https://leilaoonline.net/lote/detalhe/24612", "10127")</f>
      </c>
      <c r="B103" s="4" t="s">
        <f>=HYPERLINK("https://leilaoonline.net/lote/detalhe/24612", " 9 ITENS -  8 CAMARAS DE AR 900R20 E 1 CAMARA DE AR 11.00R22")</f>
      </c>
      <c r="C103" s="4" t="inlineStr">
        <is>
          <t>Vendido</t>
        </is>
      </c>
      <c r="D103" s="4" t="inlineStr">
        <is>
          <t>3</t>
        </is>
      </c>
      <c r="E103" s="5" t="inlineStr">
        <is>
          <t>600,00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=HYPERLINK("https://leilaoonline.net/lote/detalhe/24613", "10128")</f>
      </c>
      <c r="B104" s="4" t="s">
        <f>=HYPERLINK("https://leilaoonline.net/lote/detalhe/24613", " 5 ITENS 4 BOMBA HIDRAULICA  E  1 BOMBA DO TRATOR 7180 COM BOMBA AUXILIAR DA TOMADA DE FORÇA ACOPLADA")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=HYPERLINK("https://leilaoonline.net/lote/detalhe/24650", "10129")</f>
      </c>
      <c r="B105" s="4" t="s">
        <f>=HYPERLINK("https://leilaoonline.net/lote/detalhe/24650", " 72 UNIDADES ÓLEO 150 COMPRESSOR PETROL. ")</f>
      </c>
      <c r="C105" s="4" t="inlineStr">
        <is>
          <t>Não vendido</t>
        </is>
      </c>
      <c r="D105" s="4" t="inlineStr">
        <is>
          <t>1</t>
        </is>
      </c>
      <c r="E105" s="5" t="inlineStr">
        <is>
          <t>400,00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=HYPERLINK("https://leilaoonline.net/lote/detalhe/24659", "10131")</f>
      </c>
      <c r="B106" s="4" t="s">
        <f>=HYPERLINK("https://leilaoonline.net/lote/detalhe/24659", " 40 UNIDADES ÓLEO SENDO (19) UND CAR IPERGOL GL4 SAE 90, (15 ) UND CAR FREIO DOT 3 500 M2 E (6) UND CAR FREIO DOT4 500 M2    ")</f>
      </c>
      <c r="C106" s="4" t="inlineStr">
        <is>
          <t>Vendido</t>
        </is>
      </c>
      <c r="D106" s="4" t="inlineStr">
        <is>
          <t>1</t>
        </is>
      </c>
      <c r="E106" s="5" t="inlineStr">
        <is>
          <t>350,00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=HYPERLINK("https://leilaoonline.net/lote/detalhe/24655", "10132")</f>
      </c>
      <c r="B107" s="4" t="s">
        <f>=HYPERLINK("https://leilaoonline.net/lote/detalhe/24655", " 3 BOMBAS DA DIREÇÃO MERCEDES BENZ ")</f>
      </c>
      <c r="C107" s="4" t="inlineStr">
        <is>
          <t>Vendido</t>
        </is>
      </c>
      <c r="D107" s="4" t="inlineStr">
        <is>
          <t>13</t>
        </is>
      </c>
      <c r="E107" s="5" t="inlineStr">
        <is>
          <t>1.500,00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=HYPERLINK("https://leilaoonline.net/lote/detalhe/24652", "10133")</f>
      </c>
      <c r="B108" s="4" t="s">
        <f>=HYPERLINK("https://leilaoonline.net/lote/detalhe/24652", " 64 ITENS ÓLEOS (VEJA ABAIXO DESCRITIVO)")</f>
      </c>
      <c r="C108" s="4" t="inlineStr">
        <is>
          <t>Vendido</t>
        </is>
      </c>
      <c r="D108" s="4" t="inlineStr">
        <is>
          <t>1</t>
        </is>
      </c>
      <c r="E108" s="5" t="inlineStr">
        <is>
          <t>400,00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=HYPERLINK("https://leilaoonline.net/lote/detalhe/24657", "10134")</f>
      </c>
      <c r="B109" s="4" t="s">
        <f>=HYPERLINK("https://leilaoonline.net/lote/detalhe/24657", " 169 FILTROS (APROXIMADAMENTE) SENDO : 50 UND DE AR AUTOMOTIVOS DIVERSOS E 119 UND DE ÓLEO AUTOMOTIVOS DIVERSOS.")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=HYPERLINK("https://leilaoonline.net/lote/detalhe/24656", "10135")</f>
      </c>
      <c r="B110" s="4" t="s">
        <f>=HYPERLINK("https://leilaoonline.net/lote/detalhe/24656", " 26 ROLETES DA ESTEIRA DA COLHEDORA DE CANA JOHN DEERE USADOS, DOIS ROLETES SUPERIORES")</f>
      </c>
      <c r="C110" s="4" t="inlineStr">
        <is>
          <t>Vendido</t>
        </is>
      </c>
      <c r="D110" s="4" t="inlineStr">
        <is>
          <t>1</t>
        </is>
      </c>
      <c r="E110" s="5" t="inlineStr">
        <is>
          <t>800,00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=HYPERLINK("https://leilaoonline.net/lote/detalhe/24651", "10136")</f>
      </c>
      <c r="B111" s="4" t="s">
        <f>=HYPERLINK("https://leilaoonline.net/lote/detalhe/24651", " 1 ESCADA COM PLATAFORMA, ANDAIME E DEGRAUS")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=HYPERLINK("https://leilaoonline.net/lote/detalhe/24660", "10137")</f>
      </c>
      <c r="B112" s="4" t="s">
        <f>=HYPERLINK("https://leilaoonline.net/lote/detalhe/24660", " 3 BALDES DE OLEO ATF TIPO A 20L")</f>
      </c>
      <c r="C112" s="4" t="inlineStr">
        <is>
          <t>Vendido</t>
        </is>
      </c>
      <c r="D112" s="4" t="inlineStr">
        <is>
          <t>1</t>
        </is>
      </c>
      <c r="E112" s="5" t="inlineStr">
        <is>
          <t>300,00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=HYPERLINK("https://leilaoonline.net/lote/detalhe/24654", "10138")</f>
      </c>
      <c r="B113" s="4" t="s">
        <f>=HYPERLINK("https://leilaoonline.net/lote/detalhe/24654", " 4 EIXOS DIANTEIRO MERCEDES BENZ E 1 EIXO DIANTEIRO DO FORD")</f>
      </c>
      <c r="C113" s="4" t="inlineStr">
        <is>
          <t>Vendido</t>
        </is>
      </c>
      <c r="D113" s="4" t="inlineStr">
        <is>
          <t>1</t>
        </is>
      </c>
      <c r="E113" s="5" t="inlineStr">
        <is>
          <t>1.000,00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=HYPERLINK("https://leilaoonline.net/lote/detalhe/24653", "10139")</f>
      </c>
      <c r="B114" s="4" t="s">
        <f>=HYPERLINK("https://leilaoonline.net/lote/detalhe/24653", " 2 PINOS BOLA  APENAS UM COM RABICHO E 2 BOCA DE LOBO APENAS UMA COM SUPORTE")</f>
      </c>
      <c r="C114" s="4" t="inlineStr">
        <is>
          <t>Vendido</t>
        </is>
      </c>
      <c r="D114" s="4" t="inlineStr">
        <is>
          <t>2</t>
        </is>
      </c>
      <c r="E114" s="5" t="inlineStr">
        <is>
          <t>400,00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=HYPERLINK("https://leilaoonline.net/lote/detalhe/24658", "10140")</f>
      </c>
      <c r="B115" s="4" t="s">
        <f>=HYPERLINK("https://leilaoonline.net/lote/detalhe/24658", " DIVERSOS ITENS DE EPI (VEJA ABAIXO DESCRITIVO)")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500,00</t>
        </is>
      </c>
      <c r="F11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2026-05-24T17:16:18.00Z</dcterms:created>
  <dc:creator>Tellks Tecnologia</dc:creator>
  <cp:revision>0</cp:revision>
</cp:coreProperties>
</file>