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Ourinhos: Cachaças, Vodkas e Vinhos Artesanais sem agrotóxicos. Envasadora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=HYPERLINK("https://leilaoonline.net/lote/detalhe/19563", "001")</f>
      </c>
      <c r="B11" s="4" t="s">
        <f>=HYPERLINK("https://leilaoonline.net/lote/detalhe/19563", " Envasadora Pneumática com 02 bicos Henac em Inox com regulagem de vasão, 01 Esteira elétrica em Inox de 4 metros também em Inox, 01 Reservatório inox Para utilização de Bebidas, Sucos ou outros Líquidos de maior densidade")</f>
      </c>
      <c r="C11" s="4" t="inlineStr">
        <is>
          <t>Vendido</t>
        </is>
      </c>
      <c r="D11" s="4" t="inlineStr">
        <is>
          <t>2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=HYPERLINK("https://leilaoonline.net/lote/detalhe/19577", "002")</f>
      </c>
      <c r="B12" s="4" t="s">
        <f>=HYPERLINK("https://leilaoonline.net/lote/detalhe/19577", " 40 FRASCOS DE CACHAÇA OURO SAPUPARA OURO TIPO EXPORTAÇÃO")</f>
      </c>
      <c r="C12" s="4" t="inlineStr">
        <is>
          <t>Vendido</t>
        </is>
      </c>
      <c r="D12" s="4" t="inlineStr">
        <is>
          <t>2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=HYPERLINK("https://leilaoonline.net/lote/detalhe/19575", "003")</f>
      </c>
      <c r="B13" s="4" t="s">
        <f>=HYPERLINK("https://leilaoonline.net/lote/detalhe/19575", " 40 GARRAFAS DE CACHAÇA PRATA DE ALAMBIQUE, ENVELHECIDAS EM DORNAS DE INOX, 700ml CADA GARRAFA")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=HYPERLINK("https://leilaoonline.net/lote/detalhe/19568", "004")</f>
      </c>
      <c r="B14" s="4" t="s">
        <f>=HYPERLINK("https://leilaoonline.net/lote/detalhe/19568", " 40 GARRAFAS DE CACHAÇA AMARELINHA DE ALAMBIQUE, ARMAZENADAS E ENVELHECIDAS EM BARRIL DE CARVALHO, 700ml CADA GARRAFA")</f>
      </c>
      <c r="C14" s="4" t="inlineStr">
        <is>
          <t>Vendido</t>
        </is>
      </c>
      <c r="D14" s="4" t="inlineStr">
        <is>
          <t>11</t>
        </is>
      </c>
      <c r="E14" s="5" t="inlineStr">
        <is>
          <t>750,00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=HYPERLINK("https://leilaoonline.net/lote/detalhe/19567", "005")</f>
      </c>
      <c r="B15" s="4" t="s">
        <f>=HYPERLINK("https://leilaoonline.net/lote/detalhe/19567", " 40 GARRAFAS DE CACHAÇA AMARELINHA DE ALAMBIQUE, ARMAZENADAS E ENVELHECIDAS EM BARRIL DE UMBURANA, 700ml CADA GARRAFA")</f>
      </c>
      <c r="C15" s="4" t="inlineStr">
        <is>
          <t>Vendido</t>
        </is>
      </c>
      <c r="D15" s="4" t="inlineStr">
        <is>
          <t>2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=HYPERLINK("https://leilaoonline.net/lote/detalhe/19565", "006")</f>
      </c>
      <c r="B16" s="4" t="s">
        <f>=HYPERLINK("https://leilaoonline.net/lote/detalhe/19565", " 40 GARRAFAS DE CACHAÇA CANELINHA MEL - 700ml CADA GARRAFA")</f>
      </c>
      <c r="C16" s="4" t="inlineStr">
        <is>
          <t>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=HYPERLINK("https://leilaoonline.net/lote/detalhe/19578", "007")</f>
      </c>
      <c r="B17" s="4" t="s">
        <f>=HYPERLINK("https://leilaoonline.net/lote/detalhe/19578", " 40 GARRAFAS DE CACHAÇA CANELINHA OURO - 700ml CADA GARRAFA")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=HYPERLINK("https://leilaoonline.net/lote/detalhe/19572", "008")</f>
      </c>
      <c r="B18" s="4" t="s">
        <f>=HYPERLINK("https://leilaoonline.net/lote/detalhe/19572", " 40 GARRAFAS DE CACHAÇA COQUINHO - 700ml CADA GARRAFA")</f>
      </c>
      <c r="C18" s="4" t="inlineStr">
        <is>
          <t>Vendido</t>
        </is>
      </c>
      <c r="D18" s="4" t="inlineStr">
        <is>
          <t>2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=HYPERLINK("https://leilaoonline.net/lote/detalhe/19579", "009")</f>
      </c>
      <c r="B19" s="4" t="s">
        <f>=HYPERLINK("https://leilaoonline.net/lote/detalhe/19579", " 40 GARRAFAS DE CACHAÇA COQUINHO MEL - 700ml CADA GARRAFA")</f>
      </c>
      <c r="C19" s="4" t="inlineStr">
        <is>
          <t>Vendido</t>
        </is>
      </c>
      <c r="D19" s="4" t="inlineStr">
        <is>
          <t>3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=HYPERLINK("https://leilaoonline.net/lote/detalhe/19564", "010")</f>
      </c>
      <c r="B20" s="4" t="s">
        <f>=HYPERLINK("https://leilaoonline.net/lote/detalhe/19564", " 40 GARRAFAS DE CACHAÇA AMARULA MEL - 700ml CADA GARRAFA")</f>
      </c>
      <c r="C20" s="4" t="inlineStr">
        <is>
          <t>Vendido</t>
        </is>
      </c>
      <c r="D20" s="4" t="inlineStr">
        <is>
          <t>2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=HYPERLINK("https://leilaoonline.net/lote/detalhe/19573", "011")</f>
      </c>
      <c r="B21" s="4" t="s">
        <f>=HYPERLINK("https://leilaoonline.net/lote/detalhe/19573", " 40 GARRAFAS DE CACHAÇA SABOR LIMÃO, 700ml CADA GARRAFA")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=HYPERLINK("https://leilaoonline.net/lote/detalhe/19592", "012")</f>
      </c>
      <c r="B22" s="4" t="s">
        <f>=HYPERLINK("https://leilaoonline.net/lote/detalhe/19592", " 40 GARRAFAS DE CACHAÇA SABOR GUARANÁ, 700ml CADA GARRAFA")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200,00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=HYPERLINK("https://leilaoonline.net/lote/detalhe/19588", "013")</f>
      </c>
      <c r="B23" s="4" t="s">
        <f>=HYPERLINK("https://leilaoonline.net/lote/detalhe/19588", " 40 GARRAFAS DE CACHAÇA SABOR PEQUI, 700ml CADA GARRAFA")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=HYPERLINK("https://leilaoonline.net/lote/detalhe/19580", "014")</f>
      </c>
      <c r="B24" s="4" t="s">
        <f>=HYPERLINK("https://leilaoonline.net/lote/detalhe/19580", " 40 GARRAFAS DE CACHAÇA SABOR UMBURANA MEL, 700ml CADA GARRAFA")</f>
      </c>
      <c r="C24" s="4" t="inlineStr">
        <is>
          <t>Vendido</t>
        </is>
      </c>
      <c r="D24" s="4" t="inlineStr">
        <is>
          <t>4</t>
        </is>
      </c>
      <c r="E24" s="5" t="inlineStr">
        <is>
          <t>350,00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=HYPERLINK("https://leilaoonline.net/lote/detalhe/19593", "015")</f>
      </c>
      <c r="B25" s="4" t="s">
        <f>=HYPERLINK("https://leilaoonline.net/lote/detalhe/19593", " 40 GARRAFAS DE CACHAÇA SABOR BLEND, 700ml CADA GARRAFA")</f>
      </c>
      <c r="C25" s="4" t="inlineStr">
        <is>
          <t>Vendido</t>
        </is>
      </c>
      <c r="D25" s="4" t="inlineStr">
        <is>
          <t>4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=HYPERLINK("https://leilaoonline.net/lote/detalhe/19576", "016")</f>
      </c>
      <c r="B26" s="4" t="s">
        <f>=HYPERLINK("https://leilaoonline.net/lote/detalhe/19576", " 40 GARRAFAS DE VODKA MIX 1.000 ml CADA GARRAFA")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=HYPERLINK("https://leilaoonline.net/lote/detalhe/19566", "017")</f>
      </c>
      <c r="B27" s="4" t="s">
        <f>=HYPERLINK("https://leilaoonline.net/lote/detalhe/19566", " 40 GARRAFAS DE VODKA 96, 1000ml CADA GARRAFA")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=HYPERLINK("https://leilaoonline.net/lote/detalhe/19581", "018")</f>
      </c>
      <c r="B28" s="4" t="s">
        <f>=HYPERLINK("https://leilaoonline.net/lote/detalhe/19581", " 20 GARRAFAS DE CACHAÇA YPIÓCA GUARANÁ - 1000 ml CADA GARRAFA")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=HYPERLINK("https://leilaoonline.net/lote/detalhe/19590", "019")</f>
      </c>
      <c r="B29" s="4" t="s">
        <f>=HYPERLINK("https://leilaoonline.net/lote/detalhe/19590", " 20 GARRAFAS DE CACHAÇA YPIÓCA LIMÃO 1000 ml CADA GARRAFA")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=HYPERLINK("https://leilaoonline.net/lote/detalhe/19569", "020")</f>
      </c>
      <c r="B30" s="4" t="s">
        <f>=HYPERLINK("https://leilaoonline.net/lote/detalhe/19569", " 05 UNIDADES DE PINGOMETROS, SENDO A GARRAFA DE 1000ml C/ SUPORTE DE PAREDE,  TORNEIRA E ROLHA, CHEIO DE CACHAÇA AMARELINHA ENVELHECIDA")</f>
      </c>
      <c r="C30" s="4" t="inlineStr">
        <is>
          <t>Vendido</t>
        </is>
      </c>
      <c r="D30" s="4" t="inlineStr">
        <is>
          <t>1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=HYPERLINK("https://leilaoonline.net/lote/detalhe/19594", "021")</f>
      </c>
      <c r="B31" s="4" t="s">
        <f>=HYPERLINK("https://leilaoonline.net/lote/detalhe/19594", " 40 GARRAFAS DE VINHOS, TINTO SUAVE, TINTO SECO, BRANCO SUAVE, BRANCO SECO E ROSADO, SAFRA DELVIGO LEGÍTIMO, DE SANTA CATARINA")</f>
      </c>
      <c r="C31" s="4" t="inlineStr">
        <is>
          <t>Vendido</t>
        </is>
      </c>
      <c r="D31" s="4" t="inlineStr">
        <is>
          <t>5</t>
        </is>
      </c>
      <c r="E31" s="5" t="inlineStr">
        <is>
          <t>500,00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=HYPERLINK("https://leilaoonline.net/lote/detalhe/19591", "022")</f>
      </c>
      <c r="B32" s="4" t="s">
        <f>=HYPERLINK("https://leilaoonline.net/lote/detalhe/19591", " 02 ADEGAS DE MADEIRA PARA GARRAFAS DE VINHOS")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=HYPERLINK("https://leilaoonline.net/lote/detalhe/19589", "023")</f>
      </c>
      <c r="B33" s="4" t="s">
        <f>=HYPERLINK("https://leilaoonline.net/lote/detalhe/19589", " 01 BARRIL DE CARVALHO ARTESANAL CAPACIDADE (5,0 LITROS), CHEIO DE CACHAÇA ARTESANAL AMARELINHA ENVELHECIDA 02 ANOS NO BARRIL DE CARVALHO")</f>
      </c>
      <c r="C33" s="4" t="inlineStr">
        <is>
          <t>Vendido</t>
        </is>
      </c>
      <c r="D33" s="4" t="inlineStr">
        <is>
          <t>6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=HYPERLINK("https://leilaoonline.net/lote/detalhe/19583", "024")</f>
      </c>
      <c r="B34" s="4" t="s">
        <f>=HYPERLINK("https://leilaoonline.net/lote/detalhe/19583", " 01 BARRIL MOD. DORNA DE CARVALHO ARTESANAL CAP. (05 LITROS), CHEIO DE CACHAÇA ARTESANAL AMARELINHA ENVELHECIDA 02 ANOS NO BARRIL DE CARVALHO")</f>
      </c>
      <c r="C34" s="4" t="inlineStr">
        <is>
          <t>Vendido</t>
        </is>
      </c>
      <c r="D34" s="4" t="inlineStr">
        <is>
          <t>3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=HYPERLINK("https://leilaoonline.net/lote/detalhe/19582", "025")</f>
      </c>
      <c r="B35" s="4" t="s">
        <f>=HYPERLINK("https://leilaoonline.net/lote/detalhe/19582", " 01 BARRIL DORNA  DE CARVALHO PARA ARMAZENAR OU ENVELHECER CACHAÇA, CAP. DE 1.800,00 LITROS.   (tablado de madeira incluso no lote)")</f>
      </c>
      <c r="C35" s="4" t="inlineStr">
        <is>
          <t>Vendido</t>
        </is>
      </c>
      <c r="D35" s="4" t="inlineStr">
        <is>
          <t>9</t>
        </is>
      </c>
      <c r="E35" s="5" t="inlineStr">
        <is>
          <t>1.600,00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=HYPERLINK("https://leilaoonline.net/lote/detalhe/19585", "026")</f>
      </c>
      <c r="B36" s="4" t="s">
        <f>=HYPERLINK("https://leilaoonline.net/lote/detalhe/19585", "APROX. 80 ITENS PARA CADEIRAS GIRATÓRIAS. MODELOS: PRESIDENTE PLUS/PRIME/ DOCTOR, EM COURO SINTÉTICO. SENDO APROX.: 38 ASSENTOS E 43 ENCOSTOS")</f>
      </c>
      <c r="C36" s="4" t="inlineStr">
        <is>
          <t>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=HYPERLINK("https://leilaoonline.net/lote/detalhe/19586", "029")</f>
      </c>
      <c r="B37" s="4" t="s">
        <f>=HYPERLINK("https://leilaoonline.net/lote/detalhe/19586", " LOTE CONTENDO 03 APARELHOS APPLE - IPHONE 5S 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1.250,00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=HYPERLINK("https://leilaoonline.net/lote/detalhe/19570", "030")</f>
      </c>
      <c r="B38" s="4" t="s">
        <f>=HYPERLINK("https://leilaoonline.net/lote/detalhe/19570", " LOTE CONTENTO 20 UNIDADES DE JAQUETAS EM COURO SINTÉTICO, CORES E TAMANHO DIVERSOS, (sem uso, na embalagem)")</f>
      </c>
      <c r="C38" s="4" t="inlineStr">
        <is>
          <t>Vendido</t>
        </is>
      </c>
      <c r="D38" s="4" t="inlineStr">
        <is>
          <t>8</t>
        </is>
      </c>
      <c r="E38" s="5" t="inlineStr">
        <is>
          <t>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=HYPERLINK("https://leilaoonline.net/lote/detalhe/19571", "031")</f>
      </c>
      <c r="B39" s="4" t="s">
        <f>=HYPERLINK("https://leilaoonline.net/lote/detalhe/19571", " BOMBA D ÁGUA , MARCA ALLWEILER GMBH , MADE ALEMANHA ANO 2016 (sem uso)")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=HYPERLINK("https://leilaoonline.net/lote/detalhe/19584", "032")</f>
      </c>
      <c r="B40" s="4" t="s">
        <f>=HYPERLINK("https://leilaoonline.net/lote/detalhe/19584", " MÁQUINA DE FLIPERAMA DIVERBRÁS COM PLACA ORIGINAL "JAMMA" CAPCOM. ANTIGUIDADE TODA ORIGINAL, DA DÉCADA DE 1980 EM FUNCIONAMENTO, ACOMPANHA 50 FICHAS E CHAVE DO RESERVATÓRIO DE FICHAS")</f>
      </c>
      <c r="C40" s="4" t="inlineStr">
        <is>
          <t>Vendido</t>
        </is>
      </c>
      <c r="D40" s="4" t="inlineStr">
        <is>
          <t>7</t>
        </is>
      </c>
      <c r="E40" s="5" t="inlineStr">
        <is>
          <t>1.050,00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=HYPERLINK("https://leilaoonline.net/lote/detalhe/19597", "033")</f>
      </c>
      <c r="B41" s="4" t="s">
        <f>=HYPERLINK("https://leilaoonline.net/lote/detalhe/19597", " BARRIL DE CARVALHO, PARA ENVELHECER E ARMAZENAR CACHAÇA - CAP. DE 1.000 LITROS")</f>
      </c>
      <c r="C41" s="4" t="inlineStr">
        <is>
          <t>Vendido</t>
        </is>
      </c>
      <c r="D41" s="4" t="inlineStr">
        <is>
          <t>3</t>
        </is>
      </c>
      <c r="E41" s="5" t="inlineStr">
        <is>
          <t>900,00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=HYPERLINK("https://leilaoonline.net/lote/detalhe/19599", "034")</f>
      </c>
      <c r="B42" s="4" t="s">
        <f>=HYPERLINK("https://leilaoonline.net/lote/detalhe/19599", " 05 PINGOMETROS DE PAREDE MOD. TELHA. SENDO, GARRAFA DE 1.000 ml CHEIA DE CACHAÇA, SUPORTE , ROLHA E TORNEIRA CROMADA.")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=HYPERLINK("https://leilaoonline.net/lote/detalhe/19598", "035")</f>
      </c>
      <c r="B43" s="4" t="s">
        <f>=HYPERLINK("https://leilaoonline.net/lote/detalhe/19598", " 05 PINGOMETROS DE MESA COM SUPORTE EM MADEIRA. SENDO, GARRAFA DE 1.000 ml CHEIO DE CACHAÇA AMARELINHA ENVELHECIDA EM CARVALHO, TORNEIRA CROMADA E ROLHA.")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=HYPERLINK("https://leilaoonline.net/lote/detalhe/19596", "036")</f>
      </c>
      <c r="B44" s="4" t="s">
        <f>=HYPERLINK("https://leilaoonline.net/lote/detalhe/19596", " OBRAS DE ARTE: APROX. 30 QUADROS, PINTURAS E GRAVURAS. DE DIVERSOS TAMANHOS , EMOLDURADOS E ENVIDRAÇADOS.")</f>
      </c>
      <c r="C44" s="4" t="inlineStr">
        <is>
          <t>Vendido</t>
        </is>
      </c>
      <c r="D44" s="4" t="inlineStr">
        <is>
          <t>2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=HYPERLINK("https://leilaoonline.net/lote/detalhe/19600", "037")</f>
      </c>
      <c r="B45" s="4" t="s">
        <f>=HYPERLINK("https://leilaoonline.net/lote/detalhe/19600", "05 PINGOMETROS DE MESA MODELO CAPELA. COM GARRAFA DE 1.000 ml CHEIO DE CACHAÇA AMARELINHA ENVELHECIDA EM CARVALHO, TORNEIRA CROMADA E ROLHA")</f>
      </c>
      <c r="C45" s="4" t="inlineStr">
        <is>
          <t>Vendido</t>
        </is>
      </c>
      <c r="D45" s="4" t="inlineStr">
        <is>
          <t>1</t>
        </is>
      </c>
      <c r="E45" s="5" t="inlineStr">
        <is>
          <t>200,00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=HYPERLINK("https://leilaoonline.net/lote/detalhe/19645", "038")</f>
      </c>
      <c r="B46" s="4" t="s">
        <f>=HYPERLINK("https://leilaoonline.net/lote/detalhe/19645", "  05 PINGOMETROS DE PAREDE MOD. TELHA. SENDO, GARRAFA DE 1.000 ml CHEIA DE CACHAÇA, SUPORTE , ROLHA E TORNEIRA CROMADA.")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=HYPERLINK("https://leilaoonline.net/lote/detalhe/19647", "039")</f>
      </c>
      <c r="B47" s="4" t="s">
        <f>=HYPERLINK("https://leilaoonline.net/lote/detalhe/19647", "  05 PINGOMETROS DE PAREDE MOD. TELHA. SENDO, GARRAFA DE 1.000 ml CHEIA DE CACHAÇA, SUPORTE , ROLHA E TORNEIRA CROMADA.")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=HYPERLINK("https://leilaoonline.net/lote/detalhe/19646", "040")</f>
      </c>
      <c r="B48" s="4" t="s">
        <f>=HYPERLINK("https://leilaoonline.net/lote/detalhe/19646", " 05 PINGOMETROS DE MESA COM SUPORTE EM MADEIRA. SENDO, GARRAFA DE 1.000 ml CHEIO DE CACHAÇA AMARELINHA ENVELHECIDA EM CARVALHO, TORNEIRA CROMADA E ROLHA.")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=HYPERLINK("https://leilaoonline.net/lote/detalhe/19648", "041")</f>
      </c>
      <c r="B49" s="4" t="s">
        <f>=HYPERLINK("https://leilaoonline.net/lote/detalhe/19648", " 05 PINGOMETROS DE MESA COM SUPORTE EM MADEIRA. SENDO, GARRAFA DE 1.000 ml CHEIO DE CACHAÇA AMARELINHA ENVELHECIDA EM CARVALHO, TORNEIRA CROMADA E ROLHA.")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=HYPERLINK("https://leilaoonline.net/lote/detalhe/19652", "042")</f>
      </c>
      <c r="B50" s="4" t="s">
        <f>=HYPERLINK("https://leilaoonline.net/lote/detalhe/19652", " 05 UNIDADES DE PINGOMETROS, SENDO A GARRAFA DE 1000ml C/ SUPORTE DE PAREDE,  TORNEIRA E ROLHA, CHEIO DE CACHAÇA AMARELINHA ENVELHECIDA")</f>
      </c>
      <c r="C50" s="4" t="inlineStr">
        <is>
          <t>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=HYPERLINK("https://leilaoonline.net/lote/detalhe/19653", "043")</f>
      </c>
      <c r="B51" s="4" t="s">
        <f>=HYPERLINK("https://leilaoonline.net/lote/detalhe/19653", " 05 UNIDADES DE PINGOMETROS, SENDO A GARRAFA DE 1000ml C/ SUPORTE DE PAREDE,  TORNEIRA E ROLHA, CHEIO DE CACHAÇA AMARELINHA ENVELHECIDA")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=HYPERLINK("https://leilaoonline.net/lote/detalhe/19660", "044")</f>
      </c>
      <c r="B52" s="4" t="s">
        <f>=HYPERLINK("https://leilaoonline.net/lote/detalhe/19660", " 40 GARRAFAS DE CACHAÇA AMARELINHA DE ALAMBIQUE, ARMAZENADAS E ENVELHECIDAS EM BARRIL DE CARVALHO, 700ml CADA GARRAFA")</f>
      </c>
      <c r="C52" s="4" t="inlineStr">
        <is>
          <t>Vendido</t>
        </is>
      </c>
      <c r="D52" s="4" t="inlineStr">
        <is>
          <t>9</t>
        </is>
      </c>
      <c r="E52" s="5" t="inlineStr">
        <is>
          <t>600,00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=HYPERLINK("https://leilaoonline.net/lote/detalhe/19661", "045")</f>
      </c>
      <c r="B53" s="4" t="s">
        <f>=HYPERLINK("https://leilaoonline.net/lote/detalhe/19661", " 40 GARRAFAS DE CACHAÇA AMARELINHA DE ALAMBIQUE, ARMAZENADAS E ENVELHECIDAS EM BARRIL DE CARVALHO, 700ml CADA GARRAFA")</f>
      </c>
      <c r="C53" s="4" t="inlineStr">
        <is>
          <t>Vendido</t>
        </is>
      </c>
      <c r="D53" s="4" t="inlineStr">
        <is>
          <t>9</t>
        </is>
      </c>
      <c r="E53" s="5" t="inlineStr">
        <is>
          <t>600,00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=HYPERLINK("https://leilaoonline.net/lote/detalhe/19673", "046")</f>
      </c>
      <c r="B54" s="4" t="s">
        <f>=HYPERLINK("https://leilaoonline.net/lote/detalhe/19673", "01 BARRIL DE CARVALHO. CAPACIDADE 11 LITROS. CHEIO DE CACHAÇA ARTESANAL AMARELINHA ENVELHECIDA 02 ANOS NO BARRIL DE CARVALHO")</f>
      </c>
      <c r="C54" s="4" t="inlineStr">
        <is>
          <t>Vendido</t>
        </is>
      </c>
      <c r="D54" s="4" t="inlineStr">
        <is>
          <t>22</t>
        </is>
      </c>
      <c r="E54" s="5" t="inlineStr">
        <is>
          <t>1.250,00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=HYPERLINK("https://leilaoonline.net/lote/detalhe/19688", "047")</f>
      </c>
      <c r="B55" s="4" t="s">
        <f>=HYPERLINK("https://leilaoonline.net/lote/detalhe/19688", "10 UNIDADES DE CANTIL EM INOX, 240ml CADA, CHEIOS DE VODKA.(Novo na Caixa).")</f>
      </c>
      <c r="C55" s="4" t="inlineStr">
        <is>
          <t>Vendido</t>
        </is>
      </c>
      <c r="D55" s="4" t="inlineStr">
        <is>
          <t>8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=HYPERLINK("https://leilaoonline.net/lote/detalhe/19972", "048")</f>
      </c>
      <c r="B56" s="4" t="s">
        <f>=HYPERLINK("https://leilaoonline.net/lote/detalhe/19972", "10 UNIDADES DE CANTIL EM INOX, 240ml CADA, CHEIOS DE VODKA.(Novo na Caixa).")</f>
      </c>
      <c r="C56" s="4" t="inlineStr">
        <is>
          <t>Vendido</t>
        </is>
      </c>
      <c r="D56" s="4" t="inlineStr">
        <is>
          <t>2</t>
        </is>
      </c>
      <c r="E56" s="5" t="inlineStr">
        <is>
          <t>300,00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2026-04-15T21:27:43.00Z</dcterms:created>
  <dc:creator>Tellks Tecnologia</dc:creator>
  <cp:revision>0</cp:revision>
</cp:coreProperties>
</file>