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5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Parte 2: GUINCHO, DIFERENCIAIS, COMANDOS, PISTÕES, PNEUS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02/04/2026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=HYPERLINK("https://leilaoonline.net/lote/detalhe/325990", "000")</f>
      </c>
      <c r="B11" s="4" t="s">
        <f>=HYPERLINK("https://leilaoonline.net/lote/detalhe/325990", " MINI CARREGADEIRA CAT 246D (SEM MOTOR )")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7.500,00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=HYPERLINK("https://leilaoonline.net/lote/detalhe/325989", "001")</f>
      </c>
      <c r="B12" s="4" t="s">
        <f>=HYPERLINK("https://leilaoonline.net/lote/detalhe/325989", " MINI CARREGADEIRA CAT 226 (SEM MOTOR )")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7.500,00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=HYPERLINK("https://leilaoonline.net/lote/detalhe/325964", "164")</f>
      </c>
      <c r="B13" s="4" t="s">
        <f>=HYPERLINK("https://leilaoonline.net/lote/detalhe/325964", " PISTÃO CAT D8H")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1.500,00</t>
        </is>
      </c>
      <c r="F13" s="4" t="inlineStr">
        <is>
          <t>200.00</t>
        </is>
      </c>
    </row>
    <row collapsed="false" customFormat="false" customHeight="false" hidden="false" ht="12.1" outlineLevel="0" r="14">
      <c r="A14" s="5" t="s">
        <f>=HYPERLINK("https://leilaoonline.net/lote/detalhe/325967", "165")</f>
      </c>
      <c r="B14" s="4" t="s">
        <f>=HYPERLINK("https://leilaoonline.net/lote/detalhe/325967", " PISTÃO CAT 966H")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1.500,00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=HYPERLINK("https://leilaoonline.net/lote/detalhe/325965", "166")</f>
      </c>
      <c r="B15" s="4" t="s">
        <f>=HYPERLINK("https://leilaoonline.net/lote/detalhe/325965", " PISTÃO GALEO")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1.500,00</t>
        </is>
      </c>
      <c r="F15" s="4" t="inlineStr">
        <is>
          <t>300.00</t>
        </is>
      </c>
    </row>
    <row collapsed="false" customFormat="false" customHeight="false" hidden="false" ht="12.1" outlineLevel="0" r="16">
      <c r="A16" s="5" t="s">
        <f>=HYPERLINK("https://leilaoonline.net/lote/detalhe/325963", "169")</f>
      </c>
      <c r="B16" s="4" t="s">
        <f>=HYPERLINK("https://leilaoonline.net/lote/detalhe/325963", " PISTÃO CAT 950H")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1.500,00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=HYPERLINK("https://leilaoonline.net/lote/detalhe/325969", "170")</f>
      </c>
      <c r="B17" s="4" t="s">
        <f>=HYPERLINK("https://leilaoonline.net/lote/detalhe/325969", " PISTÃO CAT 950H")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1.500,00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=HYPERLINK("https://leilaoonline.net/lote/detalhe/325977", "171")</f>
      </c>
      <c r="B18" s="4" t="s">
        <f>=HYPERLINK("https://leilaoonline.net/lote/detalhe/325977", " PISTÃO CAT 950G")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1.500,00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=HYPERLINK("https://leilaoonline.net/lote/detalhe/325978", "172")</f>
      </c>
      <c r="B19" s="4" t="s">
        <f>=HYPERLINK("https://leilaoonline.net/lote/detalhe/325978", " PISTÃO CAT 950H")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1.500,00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=HYPERLINK("https://leilaoonline.net/lote/detalhe/325966", "173")</f>
      </c>
      <c r="B20" s="4" t="s">
        <f>=HYPERLINK("https://leilaoonline.net/lote/detalhe/325966", " PISTÃO CAT D6D")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1.500,00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=HYPERLINK("https://leilaoonline.net/lote/detalhe/325968", "174")</f>
      </c>
      <c r="B21" s="4" t="s">
        <f>=HYPERLINK("https://leilaoonline.net/lote/detalhe/325968", " PISTÃO VOLVO")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1.500,00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=HYPERLINK("https://leilaoonline.net/lote/detalhe/325973", "187")</f>
      </c>
      <c r="B22" s="4" t="s">
        <f>=HYPERLINK("https://leilaoonline.net/lote/detalhe/325973", " PISTÃO CAT D8K")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1.500,00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=HYPERLINK("https://leilaoonline.net/lote/detalhe/325970", "188")</f>
      </c>
      <c r="B23" s="4" t="s">
        <f>=HYPERLINK("https://leilaoonline.net/lote/detalhe/325970", " PISTÃO CAT 938G")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1.500,00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=HYPERLINK("https://leilaoonline.net/lote/detalhe/325971", "189")</f>
      </c>
      <c r="B24" s="4" t="s">
        <f>=HYPERLINK("https://leilaoonline.net/lote/detalhe/325971", " PISTÃO CAT 938H")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1.500,00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=HYPERLINK("https://leilaoonline.net/lote/detalhe/325972", "191")</f>
      </c>
      <c r="B25" s="4" t="s">
        <f>=HYPERLINK("https://leilaoonline.net/lote/detalhe/325972", " PISTÃO CAT 938H")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1.500,00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=HYPERLINK("https://leilaoonline.net/lote/detalhe/325974", "192")</f>
      </c>
      <c r="B26" s="4" t="s">
        <f>=HYPERLINK("https://leilaoonline.net/lote/detalhe/325974", " PISTÃO DOOSAN")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1.000,00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=HYPERLINK("https://leilaoonline.net/lote/detalhe/325976", "193")</f>
      </c>
      <c r="B27" s="4" t="s">
        <f>=HYPERLINK("https://leilaoonline.net/lote/detalhe/325976", " PISTÃO DOOSAN")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1.000,00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=HYPERLINK("https://leilaoonline.net/lote/detalhe/325975", "194")</f>
      </c>
      <c r="B28" s="4" t="s">
        <f>=HYPERLINK("https://leilaoonline.net/lote/detalhe/325975", " PISTÃO DOOSAN")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1.000,00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=HYPERLINK("https://leilaoonline.net/lote/detalhe/325982", "195")</f>
      </c>
      <c r="B29" s="4" t="s">
        <f>=HYPERLINK("https://leilaoonline.net/lote/detalhe/325982", " PISTÃO CAT 416-C")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1.000,00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=HYPERLINK("https://leilaoonline.net/lote/detalhe/325980", "196")</f>
      </c>
      <c r="B30" s="4" t="s">
        <f>=HYPERLINK("https://leilaoonline.net/lote/detalhe/325980", " PISTÃO CAT 416-C")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1.000,00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=HYPERLINK("https://leilaoonline.net/lote/detalhe/325979", "198")</f>
      </c>
      <c r="B31" s="4" t="s">
        <f>=HYPERLINK("https://leilaoonline.net/lote/detalhe/325979", " PISTÃO JCB 330")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1.500,00</t>
        </is>
      </c>
      <c r="F31" s="4" t="inlineStr">
        <is>
          <t>200.00</t>
        </is>
      </c>
    </row>
    <row collapsed="false" customFormat="false" customHeight="false" hidden="false" ht="12.1" outlineLevel="0" r="32">
      <c r="A32" s="5" t="s">
        <f>=HYPERLINK("https://leilaoonline.net/lote/detalhe/325981", "199")</f>
      </c>
      <c r="B32" s="4" t="s">
        <f>=HYPERLINK("https://leilaoonline.net/lote/detalhe/325981", " PISTÃO")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1.000,00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=HYPERLINK("https://leilaoonline.net/lote/detalhe/325961", "200")</f>
      </c>
      <c r="B33" s="4" t="s">
        <f>=HYPERLINK("https://leilaoonline.net/lote/detalhe/325961", " CARA DE CAVALO LIUGONG")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2.000,00</t>
        </is>
      </c>
      <c r="F33" s="4" t="inlineStr">
        <is>
          <t>200.00</t>
        </is>
      </c>
    </row>
    <row collapsed="false" customFormat="false" customHeight="false" hidden="false" ht="12.1" outlineLevel="0" r="34">
      <c r="A34" s="5" t="s">
        <f>=HYPERLINK("https://leilaoonline.net/lote/detalhe/325987", "201")</f>
      </c>
      <c r="B34" s="4" t="s">
        <f>=HYPERLINK("https://leilaoonline.net/lote/detalhe/325987", " CARA DE CAVALO JCB 3-C")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2.000,00</t>
        </is>
      </c>
      <c r="F34" s="4" t="inlineStr">
        <is>
          <t>200.00</t>
        </is>
      </c>
    </row>
    <row collapsed="false" customFormat="false" customHeight="false" hidden="false" ht="12.1" outlineLevel="0" r="35">
      <c r="A35" s="5" t="s">
        <f>=HYPERLINK("https://leilaoonline.net/lote/detalhe/325988", "207")</f>
      </c>
      <c r="B35" s="4" t="s">
        <f>=HYPERLINK("https://leilaoonline.net/lote/detalhe/325988", " RIPPER CAT D8K")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5.000,00</t>
        </is>
      </c>
      <c r="F35" s="4" t="inlineStr">
        <is>
          <t>300.00</t>
        </is>
      </c>
    </row>
    <row collapsed="false" customFormat="false" customHeight="false" hidden="false" ht="12.1" outlineLevel="0" r="36">
      <c r="A36" s="5" t="s">
        <f>=HYPERLINK("https://leilaoonline.net/lote/detalhe/325959", "210")</f>
      </c>
      <c r="B36" s="4" t="s">
        <f>=HYPERLINK("https://leilaoonline.net/lote/detalhe/325959", " RODA COM PNEU TOYOTA (UNIDADE)")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1.000,00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=HYPERLINK("https://leilaoonline.net/lote/detalhe/325951", "211")</f>
      </c>
      <c r="B37" s="4" t="s">
        <f>=HYPERLINK("https://leilaoonline.net/lote/detalhe/325951", " RODA COM PNEU CAT 420-F (UNIDADE)")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1.000,00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=HYPERLINK("https://leilaoonline.net/lote/detalhe/325958", "212")</f>
      </c>
      <c r="B38" s="4" t="s">
        <f>=HYPERLINK("https://leilaoonline.net/lote/detalhe/325958", " RODA COM PNEU F-450 (UNIDADE)")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1.000,00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=HYPERLINK("https://leilaoonline.net/lote/detalhe/325950", "213")</f>
      </c>
      <c r="B39" s="4" t="s">
        <f>=HYPERLINK("https://leilaoonline.net/lote/detalhe/325950", " RODA COM PNEU C-10 (UNIDADE)")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1.000,00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=HYPERLINK("https://leilaoonline.net/lote/detalhe/325954", "214")</f>
      </c>
      <c r="B40" s="4" t="s">
        <f>=HYPERLINK("https://leilaoonline.net/lote/detalhe/325954", " RODA COM PNEU PARA CANARINHO (02 UNIDADES )")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1.000,00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=HYPERLINK("https://leilaoonline.net/lote/detalhe/325962", "215")</f>
      </c>
      <c r="B41" s="4" t="s">
        <f>=HYPERLINK("https://leilaoonline.net/lote/detalhe/325962", " RODA COM PNEU PARA CANARINHO (04 UNIDADES )")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2.000,00</t>
        </is>
      </c>
      <c r="F41" s="4" t="inlineStr">
        <is>
          <t>200.00</t>
        </is>
      </c>
    </row>
    <row collapsed="false" customFormat="false" customHeight="false" hidden="false" ht="12.1" outlineLevel="0" r="42">
      <c r="A42" s="5" t="s">
        <f>=HYPERLINK("https://leilaoonline.net/lote/detalhe/325952", "218")</f>
      </c>
      <c r="B42" s="4" t="s">
        <f>=HYPERLINK("https://leilaoonline.net/lote/detalhe/325952", " RODA COM PNEU 23.5-25 (UNIDADE)")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1.000,00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=HYPERLINK("https://leilaoonline.net/lote/detalhe/325956", "219")</f>
      </c>
      <c r="B43" s="4" t="s">
        <f>=HYPERLINK("https://leilaoonline.net/lote/detalhe/325956", " RODA COM PNEU 11.00-22 (UNIDADE)")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1.000,00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=HYPERLINK("https://leilaoonline.net/lote/detalhe/325960", "221")</f>
      </c>
      <c r="B44" s="4" t="s">
        <f>=HYPERLINK("https://leilaoonline.net/lote/detalhe/325960", " RODA COM PNEU 11.00-22 (3 UNIDADES)")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1.000,00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=HYPERLINK("https://leilaoonline.net/lote/detalhe/325949", "222")</f>
      </c>
      <c r="B45" s="4" t="s">
        <f>=HYPERLINK("https://leilaoonline.net/lote/detalhe/325949", " RODA COM PNEU 11.00-22 (5 UNIDADES )")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1.000,00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=HYPERLINK("https://leilaoonline.net/lote/detalhe/325953", "223")</f>
      </c>
      <c r="B46" s="4" t="s">
        <f>=HYPERLINK("https://leilaoonline.net/lote/detalhe/325953", " RODA COM PNEU LIUGONG 14-17 (2 UNIDADES )")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1.000,00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=HYPERLINK("https://leilaoonline.net/lote/detalhe/325984", "225")</f>
      </c>
      <c r="B47" s="4" t="s">
        <f>=HYPERLINK("https://leilaoonline.net/lote/detalhe/325984", " RADIADOR CAT 312 DL")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1.000,00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=HYPERLINK("https://leilaoonline.net/lote/detalhe/325983", "227")</f>
      </c>
      <c r="B48" s="4" t="s">
        <f>=HYPERLINK("https://leilaoonline.net/lote/detalhe/325983", " DIFERENCIAL TRASEIRO CAT 950G")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5.000,00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=HYPERLINK("https://leilaoonline.net/lote/detalhe/325985", "228")</f>
      </c>
      <c r="B49" s="4" t="s">
        <f>=HYPERLINK("https://leilaoonline.net/lote/detalhe/325985", " DIFERENCIAL TRASEIRO CAT 950GH")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5.000,00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=HYPERLINK("https://leilaoonline.net/lote/detalhe/325955", "229")</f>
      </c>
      <c r="B50" s="4" t="s">
        <f>=HYPERLINK("https://leilaoonline.net/lote/detalhe/325955", " DIFERENCIAL TRASEIRO CAT 950G")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5.000,00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=HYPERLINK("https://leilaoonline.net/lote/detalhe/325957", "230")</f>
      </c>
      <c r="B51" s="4" t="s">
        <f>=HYPERLINK("https://leilaoonline.net/lote/detalhe/325957", " DIFERENCIAL DIANTEIRO CAT 950H")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5.000,00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=HYPERLINK("https://leilaoonline.net/lote/detalhe/325948", "231")</f>
      </c>
      <c r="B52" s="4" t="s">
        <f>=HYPERLINK("https://leilaoonline.net/lote/detalhe/325948", " DIFERENCIAL DIANTEIRO CAT 950G")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5.000,00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=HYPERLINK("https://leilaoonline.net/lote/detalhe/325986", "232")</f>
      </c>
      <c r="B53" s="4" t="s">
        <f>=HYPERLINK("https://leilaoonline.net/lote/detalhe/325986", " DIFERENCIAL TRASEIRO CAT 966H")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7.000,00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=HYPERLINK("https://leilaoonline.net/lote/detalhe/325899", "233")</f>
      </c>
      <c r="B54" s="4" t="s">
        <f>=HYPERLINK("https://leilaoonline.net/lote/detalhe/325899", " DIFERENCIAL TRASEIRO CAT 966H")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7.000,00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=HYPERLINK("https://leilaoonline.net/lote/detalhe/325901", "234")</f>
      </c>
      <c r="B55" s="4" t="s">
        <f>=HYPERLINK("https://leilaoonline.net/lote/detalhe/325901", " DIFERENCIAL DIANTEIRO CAT 966H")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7.000,00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=HYPERLINK("https://leilaoonline.net/lote/detalhe/325905", "235")</f>
      </c>
      <c r="B56" s="4" t="s">
        <f>=HYPERLINK("https://leilaoonline.net/lote/detalhe/325905", " DIFERENCIAL DIANTEIRO CAT 966H")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7.000,00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=HYPERLINK("https://leilaoonline.net/lote/detalhe/325903", "236")</f>
      </c>
      <c r="B57" s="4" t="s">
        <f>=HYPERLINK("https://leilaoonline.net/lote/detalhe/325903", " DIFERENCIAL TRASEIRO CAT 938H")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7.000,00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=HYPERLINK("https://leilaoonline.net/lote/detalhe/325775", "237")</f>
      </c>
      <c r="B58" s="4" t="s">
        <f>=HYPERLINK("https://leilaoonline.net/lote/detalhe/325775", " DIFERENCIAL")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7.000,00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=HYPERLINK("https://leilaoonline.net/lote/detalhe/325777", "238")</f>
      </c>
      <c r="B59" s="4" t="s">
        <f>=HYPERLINK("https://leilaoonline.net/lote/detalhe/325777", " DIFERENCIAL TRASEIRO CAT 938G")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5.000,00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=HYPERLINK("https://leilaoonline.net/lote/detalhe/325767", "239")</f>
      </c>
      <c r="B60" s="4" t="s">
        <f>=HYPERLINK("https://leilaoonline.net/lote/detalhe/325767", " DIFERENCIAL TRASEIRO CAT 950G")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5.000,00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=HYPERLINK("https://leilaoonline.net/lote/detalhe/325773", "240")</f>
      </c>
      <c r="B61" s="4" t="s">
        <f>=HYPERLINK("https://leilaoonline.net/lote/detalhe/325773", " DIFERENCIAL TRASEIRO CAT 950H")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5.000,00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=HYPERLINK("https://leilaoonline.net/lote/detalhe/325771", "241")</f>
      </c>
      <c r="B62" s="4" t="s">
        <f>=HYPERLINK("https://leilaoonline.net/lote/detalhe/325771", " DIFERENCIAL DIANTEIRO VPLVO L120F")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3.000,00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=HYPERLINK("https://leilaoonline.net/lote/detalhe/325907", "242")</f>
      </c>
      <c r="B63" s="4" t="s">
        <f>=HYPERLINK("https://leilaoonline.net/lote/detalhe/325907", " DIFERENCIAL DIANTEIRO CAT 938G")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5.000,00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=HYPERLINK("https://leilaoonline.net/lote/detalhe/325769", "243")</f>
      </c>
      <c r="B64" s="4" t="s">
        <f>=HYPERLINK("https://leilaoonline.net/lote/detalhe/325769", " DIFERENCIAL DIANTEIRO CAT")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5.000,00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=HYPERLINK("https://leilaoonline.net/lote/detalhe/325788", "250")</f>
      </c>
      <c r="B65" s="4" t="s">
        <f>=HYPERLINK("https://leilaoonline.net/lote/detalhe/325788", " MOTOR CAT 3406")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15.000,00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=HYPERLINK("https://leilaoonline.net/lote/detalhe/325792", "252")</f>
      </c>
      <c r="B66" s="4" t="s">
        <f>=HYPERLINK("https://leilaoonline.net/lote/detalhe/325792", " MOTOR KOMATSU PC 400")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5.000,00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=HYPERLINK("https://leilaoonline.net/lote/detalhe/325795", "253")</f>
      </c>
      <c r="B67" s="4" t="s">
        <f>=HYPERLINK("https://leilaoonline.net/lote/detalhe/325795", " MOTOR KOMATSU PC 600")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5.000,00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=HYPERLINK("https://leilaoonline.net/lote/detalhe/325789", "254")</f>
      </c>
      <c r="B68" s="4" t="s">
        <f>=HYPERLINK("https://leilaoonline.net/lote/detalhe/325789", " MOTOR KOMATSU PC 600")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5.000,00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=HYPERLINK("https://leilaoonline.net/lote/detalhe/325797", "255")</f>
      </c>
      <c r="B69" s="4" t="s">
        <f>=HYPERLINK("https://leilaoonline.net/lote/detalhe/325797", " MOTOR LIEBHEER")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3.000,00</t>
        </is>
      </c>
      <c r="F69" s="4" t="inlineStr">
        <is>
          <t>300.00</t>
        </is>
      </c>
    </row>
    <row collapsed="false" customFormat="false" customHeight="false" hidden="false" ht="12.1" outlineLevel="0" r="70">
      <c r="A70" s="5" t="s">
        <f>=HYPERLINK("https://leilaoonline.net/lote/detalhe/325799", "256")</f>
      </c>
      <c r="B70" s="4" t="s">
        <f>=HYPERLINK("https://leilaoonline.net/lote/detalhe/325799", " MOTOR LIEBHEER")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3.000,00</t>
        </is>
      </c>
      <c r="F70" s="4" t="inlineStr">
        <is>
          <t>300.00</t>
        </is>
      </c>
    </row>
    <row collapsed="false" customFormat="false" customHeight="false" hidden="false" ht="12.1" outlineLevel="0" r="71">
      <c r="A71" s="5" t="s">
        <f>=HYPERLINK("https://leilaoonline.net/lote/detalhe/325908", "267")</f>
      </c>
      <c r="B71" s="4" t="s">
        <f>=HYPERLINK("https://leilaoonline.net/lote/detalhe/325908", " TRANSMISSÃO ZF")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5.000,00</t>
        </is>
      </c>
      <c r="F71" s="4" t="inlineStr">
        <is>
          <t>300.00</t>
        </is>
      </c>
    </row>
    <row collapsed="false" customFormat="false" customHeight="false" hidden="false" ht="12.1" outlineLevel="0" r="72">
      <c r="A72" s="5" t="s">
        <f>=HYPERLINK("https://leilaoonline.net/lote/detalhe/325781", "268")</f>
      </c>
      <c r="B72" s="4" t="s">
        <f>=HYPERLINK("https://leilaoonline.net/lote/detalhe/325781", " CONJUNTO DE SAPATA CAT D6R (57 UNIDADES )")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3.000,00</t>
        </is>
      </c>
      <c r="F72" s="4" t="inlineStr">
        <is>
          <t>300.00</t>
        </is>
      </c>
    </row>
    <row collapsed="false" customFormat="false" customHeight="false" hidden="false" ht="12.1" outlineLevel="0" r="73">
      <c r="A73" s="5" t="s">
        <f>=HYPERLINK("https://leilaoonline.net/lote/detalhe/325785", "269")</f>
      </c>
      <c r="B73" s="4" t="s">
        <f>=HYPERLINK("https://leilaoonline.net/lote/detalhe/325785", " RABICHO CAT D8K")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1.000,00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=HYPERLINK("https://leilaoonline.net/lote/detalhe/325783", "270")</f>
      </c>
      <c r="B74" s="4" t="s">
        <f>=HYPERLINK("https://leilaoonline.net/lote/detalhe/325783", " RABICHO CAR D9H")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8.000,00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=HYPERLINK("https://leilaoonline.net/lote/detalhe/325929", "271")</f>
      </c>
      <c r="B75" s="4" t="s">
        <f>=HYPERLINK("https://leilaoonline.net/lote/detalhe/325929", " MOITÃO 20 TONELADAS")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1.000,00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=HYPERLINK("https://leilaoonline.net/lote/detalhe/325780", "272")</f>
      </c>
      <c r="B76" s="4" t="s">
        <f>=HYPERLINK("https://leilaoonline.net/lote/detalhe/325780", " GUINCHO 100 TONELADAS")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8.000,00</t>
        </is>
      </c>
      <c r="F76" s="4" t="inlineStr">
        <is>
          <t>500.00</t>
        </is>
      </c>
    </row>
    <row collapsed="false" customFormat="false" customHeight="false" hidden="false" ht="12.1" outlineLevel="0" r="77">
      <c r="A77" s="5" t="s">
        <f>=HYPERLINK("https://leilaoonline.net/lote/detalhe/325813", "274")</f>
      </c>
      <c r="B77" s="4" t="s">
        <f>=HYPERLINK("https://leilaoonline.net/lote/detalhe/325813", " DIFERENCIAL DIANTEIRO VOLVO G 940")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3.000,00</t>
        </is>
      </c>
      <c r="F77" s="4" t="inlineStr">
        <is>
          <t>300.00</t>
        </is>
      </c>
    </row>
    <row collapsed="false" customFormat="false" customHeight="false" hidden="false" ht="12.1" outlineLevel="0" r="78">
      <c r="A78" s="5" t="s">
        <f>=HYPERLINK("https://leilaoonline.net/lote/detalhe/325911", "281")</f>
      </c>
      <c r="B78" s="4" t="s">
        <f>=HYPERLINK("https://leilaoonline.net/lote/detalhe/325911", " LÂMINA COM U E PISTÕES CAT")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25.000,00</t>
        </is>
      </c>
      <c r="F78" s="4" t="inlineStr">
        <is>
          <t>300.00</t>
        </is>
      </c>
    </row>
    <row collapsed="false" customFormat="false" customHeight="false" hidden="false" ht="12.1" outlineLevel="0" r="79">
      <c r="A79" s="5" t="s">
        <f>=HYPERLINK("https://leilaoonline.net/lote/detalhe/325802", "282")</f>
      </c>
      <c r="B79" s="4" t="s">
        <f>=HYPERLINK("https://leilaoonline.net/lote/detalhe/325802", " H DA CAT W130 COM PISTÕES")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3.000,00</t>
        </is>
      </c>
      <c r="F79" s="4" t="inlineStr">
        <is>
          <t>300.00</t>
        </is>
      </c>
    </row>
    <row collapsed="false" customFormat="false" customHeight="false" hidden="false" ht="12.1" outlineLevel="0" r="80">
      <c r="A80" s="5" t="s">
        <f>=HYPERLINK("https://leilaoonline.net/lote/detalhe/325913", "283")</f>
      </c>
      <c r="B80" s="4" t="s">
        <f>=HYPERLINK("https://leilaoonline.net/lote/detalhe/325913", " H DA CAT 950H")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3.000,00</t>
        </is>
      </c>
      <c r="F80" s="4" t="inlineStr">
        <is>
          <t>300.00</t>
        </is>
      </c>
    </row>
    <row collapsed="false" customFormat="false" customHeight="false" hidden="false" ht="12.1" outlineLevel="0" r="81">
      <c r="A81" s="5" t="s">
        <f>=HYPERLINK("https://leilaoonline.net/lote/detalhe/325918", "285")</f>
      </c>
      <c r="B81" s="4" t="s">
        <f>=HYPERLINK("https://leilaoonline.net/lote/detalhe/325918", " CONCHA CAT 950H")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3.000,00</t>
        </is>
      </c>
      <c r="F81" s="4" t="inlineStr">
        <is>
          <t>300.00</t>
        </is>
      </c>
    </row>
    <row collapsed="false" customFormat="false" customHeight="false" hidden="false" ht="12.1" outlineLevel="0" r="82">
      <c r="A82" s="5" t="s">
        <f>=HYPERLINK("https://leilaoonline.net/lote/detalhe/325808", "286")</f>
      </c>
      <c r="B82" s="4" t="s">
        <f>=HYPERLINK("https://leilaoonline.net/lote/detalhe/325808", " BRAÇO JCB 3C")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2.000,00</t>
        </is>
      </c>
      <c r="F82" s="4" t="inlineStr">
        <is>
          <t>300.00</t>
        </is>
      </c>
    </row>
    <row collapsed="false" customFormat="false" customHeight="false" hidden="false" ht="12.1" outlineLevel="0" r="83">
      <c r="A83" s="5" t="s">
        <f>=HYPERLINK("https://leilaoonline.net/lote/detalhe/325804", "287")</f>
      </c>
      <c r="B83" s="4" t="s">
        <f>=HYPERLINK("https://leilaoonline.net/lote/detalhe/325804", " H DA CAT 938H")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3.000,00</t>
        </is>
      </c>
      <c r="F83" s="4" t="inlineStr">
        <is>
          <t>300.00</t>
        </is>
      </c>
    </row>
    <row collapsed="false" customFormat="false" customHeight="false" hidden="false" ht="12.1" outlineLevel="0" r="84">
      <c r="A84" s="5" t="s">
        <f>=HYPERLINK("https://leilaoonline.net/lote/detalhe/325806", "288")</f>
      </c>
      <c r="B84" s="4" t="s">
        <f>=HYPERLINK("https://leilaoonline.net/lote/detalhe/325806", " H DA CASE 721-C")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3.000,00</t>
        </is>
      </c>
      <c r="F84" s="4" t="inlineStr">
        <is>
          <t>300.00</t>
        </is>
      </c>
    </row>
    <row collapsed="false" customFormat="false" customHeight="false" hidden="false" ht="12.1" outlineLevel="0" r="85">
      <c r="A85" s="5" t="s">
        <f>=HYPERLINK("https://leilaoonline.net/lote/detalhe/325828", "294")</f>
      </c>
      <c r="B85" s="4" t="s">
        <f>=HYPERLINK("https://leilaoonline.net/lote/detalhe/325828", " PISTÃO LEVANTE CAT 345 C")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3.000,00</t>
        </is>
      </c>
      <c r="F85" s="4" t="inlineStr">
        <is>
          <t>300.00</t>
        </is>
      </c>
    </row>
    <row collapsed="false" customFormat="false" customHeight="false" hidden="false" ht="12.1" outlineLevel="0" r="86">
      <c r="A86" s="5" t="s">
        <f>=HYPERLINK("https://leilaoonline.net/lote/detalhe/325818", "295")</f>
      </c>
      <c r="B86" s="4" t="s">
        <f>=HYPERLINK("https://leilaoonline.net/lote/detalhe/325818", " PISTÃO LEVANTE CAT 345 C")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3.000,00</t>
        </is>
      </c>
      <c r="F86" s="4" t="inlineStr">
        <is>
          <t>300.00</t>
        </is>
      </c>
    </row>
    <row collapsed="false" customFormat="false" customHeight="false" hidden="false" ht="12.1" outlineLevel="0" r="87">
      <c r="A87" s="5" t="s">
        <f>=HYPERLINK("https://leilaoonline.net/lote/detalhe/325820", "302")</f>
      </c>
      <c r="B87" s="4" t="s">
        <f>=HYPERLINK("https://leilaoonline.net/lote/detalhe/325820", " PISTÃO CAT 950H ARTICULAÇÃO DA CONCHA")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2.000,00</t>
        </is>
      </c>
      <c r="F87" s="4" t="inlineStr">
        <is>
          <t>200.00</t>
        </is>
      </c>
    </row>
    <row collapsed="false" customFormat="false" customHeight="false" hidden="false" ht="12.1" outlineLevel="0" r="88">
      <c r="A88" s="5" t="s">
        <f>=HYPERLINK("https://leilaoonline.net/lote/detalhe/325822", "305")</f>
      </c>
      <c r="B88" s="4" t="s">
        <f>=HYPERLINK("https://leilaoonline.net/lote/detalhe/325822", " PISTÃO CAT 336D LEVANTE")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3.000,00</t>
        </is>
      </c>
      <c r="F88" s="4" t="inlineStr">
        <is>
          <t>300.00</t>
        </is>
      </c>
    </row>
    <row collapsed="false" customFormat="false" customHeight="false" hidden="false" ht="12.1" outlineLevel="0" r="89">
      <c r="A89" s="5" t="s">
        <f>=HYPERLINK("https://leilaoonline.net/lote/detalhe/325826", "306")</f>
      </c>
      <c r="B89" s="4" t="s">
        <f>=HYPERLINK("https://leilaoonline.net/lote/detalhe/325826", " PISTÃO CAT 336D LEVANTE")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3.000,00</t>
        </is>
      </c>
      <c r="F89" s="4" t="inlineStr">
        <is>
          <t>300.00</t>
        </is>
      </c>
    </row>
    <row collapsed="false" customFormat="false" customHeight="false" hidden="false" ht="12.1" outlineLevel="0" r="90">
      <c r="A90" s="5" t="s">
        <f>=HYPERLINK("https://leilaoonline.net/lote/detalhe/325824", "307")</f>
      </c>
      <c r="B90" s="4" t="s">
        <f>=HYPERLINK("https://leilaoonline.net/lote/detalhe/325824", " PISTÃO CAT 321DL")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2.000,00</t>
        </is>
      </c>
      <c r="F90" s="4" t="inlineStr">
        <is>
          <t>200.00</t>
        </is>
      </c>
    </row>
    <row collapsed="false" customFormat="false" customHeight="false" hidden="false" ht="12.1" outlineLevel="0" r="91">
      <c r="A91" s="5" t="s">
        <f>=HYPERLINK("https://leilaoonline.net/lote/detalhe/325832", "309")</f>
      </c>
      <c r="B91" s="4" t="s">
        <f>=HYPERLINK("https://leilaoonline.net/lote/detalhe/325832", " COMANDO HIDRAULICO CAT 966H")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2.000,00</t>
        </is>
      </c>
      <c r="F91" s="4" t="inlineStr">
        <is>
          <t>200.00</t>
        </is>
      </c>
    </row>
    <row collapsed="false" customFormat="false" customHeight="false" hidden="false" ht="12.1" outlineLevel="0" r="92">
      <c r="A92" s="5" t="s">
        <f>=HYPERLINK("https://leilaoonline.net/lote/detalhe/325830", "310")</f>
      </c>
      <c r="B92" s="4" t="s">
        <f>=HYPERLINK("https://leilaoonline.net/lote/detalhe/325830", " COMANDO HIDRAULICO CAT 966H")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4.000,00</t>
        </is>
      </c>
      <c r="F92" s="4" t="inlineStr">
        <is>
          <t>300.00</t>
        </is>
      </c>
    </row>
    <row collapsed="false" customFormat="false" customHeight="false" hidden="false" ht="12.1" outlineLevel="0" r="93">
      <c r="A93" s="5" t="s">
        <f>=HYPERLINK("https://leilaoonline.net/lote/detalhe/325874", "311")</f>
      </c>
      <c r="B93" s="4" t="s">
        <f>=HYPERLINK("https://leilaoonline.net/lote/detalhe/325874", " COMANDO HIDRAULICO JCB 330")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3.000,00</t>
        </is>
      </c>
      <c r="F93" s="4" t="inlineStr">
        <is>
          <t>300.00</t>
        </is>
      </c>
    </row>
    <row collapsed="false" customFormat="false" customHeight="false" hidden="false" ht="12.1" outlineLevel="0" r="94">
      <c r="A94" s="5" t="s">
        <f>=HYPERLINK("https://leilaoonline.net/lote/detalhe/325835", "312")</f>
      </c>
      <c r="B94" s="4" t="s">
        <f>=HYPERLINK("https://leilaoonline.net/lote/detalhe/325835", " COMANDO HIDRAULICO LIEBHEER")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2.000,00</t>
        </is>
      </c>
      <c r="F94" s="4" t="inlineStr">
        <is>
          <t>200.00</t>
        </is>
      </c>
    </row>
    <row collapsed="false" customFormat="false" customHeight="false" hidden="false" ht="12.1" outlineLevel="0" r="95">
      <c r="A95" s="5" t="s">
        <f>=HYPERLINK("https://leilaoonline.net/lote/detalhe/325845", "313")</f>
      </c>
      <c r="B95" s="4" t="s">
        <f>=HYPERLINK("https://leilaoonline.net/lote/detalhe/325845", " COMANDO HIDRAULICO DOOSAN")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2.000,00</t>
        </is>
      </c>
      <c r="F95" s="4" t="inlineStr">
        <is>
          <t>200.00</t>
        </is>
      </c>
    </row>
    <row collapsed="false" customFormat="false" customHeight="false" hidden="false" ht="12.1" outlineLevel="0" r="96">
      <c r="A96" s="5" t="s">
        <f>=HYPERLINK("https://leilaoonline.net/lote/detalhe/325843", "315")</f>
      </c>
      <c r="B96" s="4" t="s">
        <f>=HYPERLINK("https://leilaoonline.net/lote/detalhe/325843", " COMANDO HIDRAULICO CAT 950H")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2.000,00</t>
        </is>
      </c>
      <c r="F96" s="4" t="inlineStr">
        <is>
          <t>200.00</t>
        </is>
      </c>
    </row>
    <row collapsed="false" customFormat="false" customHeight="false" hidden="false" ht="12.1" outlineLevel="0" r="97">
      <c r="A97" s="5" t="s">
        <f>=HYPERLINK("https://leilaoonline.net/lote/detalhe/325838", "316")</f>
      </c>
      <c r="B97" s="4" t="s">
        <f>=HYPERLINK("https://leilaoonline.net/lote/detalhe/325838", " COMANDO HIDRAULICO CAT 950G")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2.000,00</t>
        </is>
      </c>
      <c r="F97" s="4" t="inlineStr">
        <is>
          <t>200.00</t>
        </is>
      </c>
    </row>
    <row collapsed="false" customFormat="false" customHeight="false" hidden="false" ht="12.1" outlineLevel="0" r="98">
      <c r="A98" s="5" t="s">
        <f>=HYPERLINK("https://leilaoonline.net/lote/detalhe/325853", "317")</f>
      </c>
      <c r="B98" s="4" t="s">
        <f>=HYPERLINK("https://leilaoonline.net/lote/detalhe/325853", " COMANDO HIDRAULICO CAT 960F")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2.000,00</t>
        </is>
      </c>
      <c r="F98" s="4" t="inlineStr">
        <is>
          <t>200.00</t>
        </is>
      </c>
    </row>
    <row collapsed="false" customFormat="false" customHeight="false" hidden="false" ht="12.1" outlineLevel="0" r="99">
      <c r="A99" s="5" t="s">
        <f>=HYPERLINK("https://leilaoonline.net/lote/detalhe/325847", "318")</f>
      </c>
      <c r="B99" s="4" t="s">
        <f>=HYPERLINK("https://leilaoonline.net/lote/detalhe/325847", " COMANDO HIDRAULICO CAT 966H")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2.000,00</t>
        </is>
      </c>
      <c r="F99" s="4" t="inlineStr">
        <is>
          <t>200.00</t>
        </is>
      </c>
    </row>
    <row collapsed="false" customFormat="false" customHeight="false" hidden="false" ht="12.1" outlineLevel="0" r="100">
      <c r="A100" s="5" t="s">
        <f>=HYPERLINK("https://leilaoonline.net/lote/detalhe/325841", "320")</f>
      </c>
      <c r="B100" s="4" t="s">
        <f>=HYPERLINK("https://leilaoonline.net/lote/detalhe/325841", " COMANDO HIDRAULICO CAT 966H")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3.000,00</t>
        </is>
      </c>
      <c r="F100" s="4" t="inlineStr">
        <is>
          <t>300.00</t>
        </is>
      </c>
    </row>
    <row collapsed="false" customFormat="false" customHeight="false" hidden="false" ht="12.1" outlineLevel="0" r="101">
      <c r="A101" s="5" t="s">
        <f>=HYPERLINK("https://leilaoonline.net/lote/detalhe/325877", "321")</f>
      </c>
      <c r="B101" s="4" t="s">
        <f>=HYPERLINK("https://leilaoonline.net/lote/detalhe/325877", " COMANDO HIDRAULICO CAT 966H")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3.000,00</t>
        </is>
      </c>
      <c r="F101" s="4" t="inlineStr">
        <is>
          <t>300.00</t>
        </is>
      </c>
    </row>
    <row collapsed="false" customFormat="false" customHeight="false" hidden="false" ht="12.1" outlineLevel="0" r="102">
      <c r="A102" s="5" t="s">
        <f>=HYPERLINK("https://leilaoonline.net/lote/detalhe/325816", "330")</f>
      </c>
      <c r="B102" s="4" t="s">
        <f>=HYPERLINK("https://leilaoonline.net/lote/detalhe/325816", " PISTÃO DOOSAN ARTICULAÇÃO DA CONCHA")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1.500,00</t>
        </is>
      </c>
      <c r="F102" s="4" t="inlineStr">
        <is>
          <t>150.00</t>
        </is>
      </c>
    </row>
    <row collapsed="false" customFormat="false" customHeight="false" hidden="false" ht="12.1" outlineLevel="0" r="103">
      <c r="A103" s="5" t="s">
        <f>=HYPERLINK("https://leilaoonline.net/lote/detalhe/325851", "331")</f>
      </c>
      <c r="B103" s="4" t="s">
        <f>=HYPERLINK("https://leilaoonline.net/lote/detalhe/325851", " PISTÃO DOOSAN LEVANTE")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1.500,00</t>
        </is>
      </c>
      <c r="F103" s="4" t="inlineStr">
        <is>
          <t>150.00</t>
        </is>
      </c>
    </row>
    <row collapsed="false" customFormat="false" customHeight="false" hidden="false" ht="12.1" outlineLevel="0" r="104">
      <c r="A104" s="5" t="s">
        <f>=HYPERLINK("https://leilaoonline.net/lote/detalhe/325861", "332")</f>
      </c>
      <c r="B104" s="4" t="s">
        <f>=HYPERLINK("https://leilaoonline.net/lote/detalhe/325861", " PISTÃO DOOSAN LEVANTE")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1.500,00</t>
        </is>
      </c>
      <c r="F104" s="4" t="inlineStr">
        <is>
          <t>150.00</t>
        </is>
      </c>
    </row>
    <row collapsed="false" customFormat="false" customHeight="false" hidden="false" ht="12.1" outlineLevel="0" r="105">
      <c r="A105" s="5" t="s">
        <f>=HYPERLINK("https://leilaoonline.net/lote/detalhe/325868", "333")</f>
      </c>
      <c r="B105" s="4" t="s">
        <f>=HYPERLINK("https://leilaoonline.net/lote/detalhe/325868", " PISTÃO DOOSAN LEVANTE")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1.500,00</t>
        </is>
      </c>
      <c r="F105" s="4" t="inlineStr">
        <is>
          <t>150.00</t>
        </is>
      </c>
    </row>
    <row collapsed="false" customFormat="false" customHeight="false" hidden="false" ht="12.1" outlineLevel="0" r="106">
      <c r="A106" s="5" t="s">
        <f>=HYPERLINK("https://leilaoonline.net/lote/detalhe/325850", "334")</f>
      </c>
      <c r="B106" s="4" t="s">
        <f>=HYPERLINK("https://leilaoonline.net/lote/detalhe/325850", " PISTÃO DOOSAN ARTICULAÇÃO DA CONCHA")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1.500,00</t>
        </is>
      </c>
      <c r="F106" s="4" t="inlineStr">
        <is>
          <t>150.00</t>
        </is>
      </c>
    </row>
    <row collapsed="false" customFormat="false" customHeight="false" hidden="false" ht="12.1" outlineLevel="0" r="107">
      <c r="A107" s="5" t="s">
        <f>=HYPERLINK("https://leilaoonline.net/lote/detalhe/325866", "335")</f>
      </c>
      <c r="B107" s="4" t="s">
        <f>=HYPERLINK("https://leilaoonline.net/lote/detalhe/325866", " PISTÃO CAT 950G LEVANTE")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1.500,00</t>
        </is>
      </c>
      <c r="F107" s="4" t="inlineStr">
        <is>
          <t>150.00</t>
        </is>
      </c>
    </row>
    <row collapsed="false" customFormat="false" customHeight="false" hidden="false" ht="12.1" outlineLevel="0" r="108">
      <c r="A108" s="5" t="s">
        <f>=HYPERLINK("https://leilaoonline.net/lote/detalhe/325859", "336")</f>
      </c>
      <c r="B108" s="4" t="s">
        <f>=HYPERLINK("https://leilaoonline.net/lote/detalhe/325859", " PISTÃO CAT 950H LEVANTE")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1.500,00</t>
        </is>
      </c>
      <c r="F108" s="4" t="inlineStr">
        <is>
          <t>150.00</t>
        </is>
      </c>
    </row>
    <row collapsed="false" customFormat="false" customHeight="false" hidden="false" ht="12.1" outlineLevel="0" r="109">
      <c r="A109" s="5" t="s">
        <f>=HYPERLINK("https://leilaoonline.net/lote/detalhe/325857", "338")</f>
      </c>
      <c r="B109" s="4" t="s">
        <f>=HYPERLINK("https://leilaoonline.net/lote/detalhe/325857", " PISTÃO CAT 966H ARTICULAÇÃO")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1.000,00</t>
        </is>
      </c>
      <c r="F109" s="4" t="inlineStr">
        <is>
          <t>100.00</t>
        </is>
      </c>
    </row>
    <row collapsed="false" customFormat="false" customHeight="false" hidden="false" ht="12.1" outlineLevel="0" r="110">
      <c r="A110" s="5" t="s">
        <f>=HYPERLINK("https://leilaoonline.net/lote/detalhe/325863", "339")</f>
      </c>
      <c r="B110" s="4" t="s">
        <f>=HYPERLINK("https://leilaoonline.net/lote/detalhe/325863", " PISTÃO CASE 721C-C ARTICULAÇÃO")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1.000,00</t>
        </is>
      </c>
      <c r="F110" s="4" t="inlineStr">
        <is>
          <t>100.00</t>
        </is>
      </c>
    </row>
    <row collapsed="false" customFormat="false" customHeight="false" hidden="false" ht="12.1" outlineLevel="0" r="111">
      <c r="A111" s="5" t="s">
        <f>=HYPERLINK("https://leilaoonline.net/lote/detalhe/325887", "340")</f>
      </c>
      <c r="B111" s="4" t="s">
        <f>=HYPERLINK("https://leilaoonline.net/lote/detalhe/325887", " PISTÃO KOMATSU WA 320 LEVANTE")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1.000,00</t>
        </is>
      </c>
      <c r="F111" s="4" t="inlineStr">
        <is>
          <t>100.00</t>
        </is>
      </c>
    </row>
    <row collapsed="false" customFormat="false" customHeight="false" hidden="false" ht="12.1" outlineLevel="0" r="112">
      <c r="A112" s="5" t="s">
        <f>=HYPERLINK("https://leilaoonline.net/lote/detalhe/325889", "341")</f>
      </c>
      <c r="B112" s="4" t="s">
        <f>=HYPERLINK("https://leilaoonline.net/lote/detalhe/325889", " PISTÃO KOMATSU WA 320 LEVANTE")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1.000,00</t>
        </is>
      </c>
      <c r="F112" s="4" t="inlineStr">
        <is>
          <t>100.00</t>
        </is>
      </c>
    </row>
    <row collapsed="false" customFormat="false" customHeight="false" hidden="false" ht="12.1" outlineLevel="0" r="113">
      <c r="A113" s="5" t="s">
        <f>=HYPERLINK("https://leilaoonline.net/lote/detalhe/325892", "345")</f>
      </c>
      <c r="B113" s="4" t="s">
        <f>=HYPERLINK("https://leilaoonline.net/lote/detalhe/325892", " PISTÃO CASE 721 -C LEVANTE")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1.000,00</t>
        </is>
      </c>
      <c r="F113" s="4" t="inlineStr">
        <is>
          <t>100.00</t>
        </is>
      </c>
    </row>
    <row collapsed="false" customFormat="false" customHeight="false" hidden="false" ht="12.1" outlineLevel="0" r="114">
      <c r="A114" s="5" t="s">
        <f>=HYPERLINK("https://leilaoonline.net/lote/detalhe/325894", "346")</f>
      </c>
      <c r="B114" s="4" t="s">
        <f>=HYPERLINK("https://leilaoonline.net/lote/detalhe/325894", " PISTÃO CASE 721-C LEVANTE")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1.000,00</t>
        </is>
      </c>
      <c r="F114" s="4" t="inlineStr">
        <is>
          <t>100.00</t>
        </is>
      </c>
    </row>
    <row collapsed="false" customFormat="false" customHeight="false" hidden="false" ht="12.1" outlineLevel="0" r="115">
      <c r="A115" s="5" t="s">
        <f>=HYPERLINK("https://leilaoonline.net/lote/detalhe/325897", "347")</f>
      </c>
      <c r="B115" s="4" t="s">
        <f>=HYPERLINK("https://leilaoonline.net/lote/detalhe/325897", " PISTÃO CASE 721-C LEVANTE")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1.000,00</t>
        </is>
      </c>
      <c r="F115" s="4" t="inlineStr">
        <is>
          <t>100.00</t>
        </is>
      </c>
    </row>
    <row collapsed="false" customFormat="false" customHeight="false" hidden="false" ht="12.1" outlineLevel="0" r="116">
      <c r="A116" s="5" t="s">
        <f>=HYPERLINK("https://leilaoonline.net/lote/detalhe/325895", "348")</f>
      </c>
      <c r="B116" s="4" t="s">
        <f>=HYPERLINK("https://leilaoonline.net/lote/detalhe/325895", " PISTÃO CAT 966C ARTICULAÇÃO")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1.000,00</t>
        </is>
      </c>
      <c r="F116" s="4" t="inlineStr">
        <is>
          <t>100.00</t>
        </is>
      </c>
    </row>
    <row collapsed="false" customFormat="false" customHeight="false" hidden="false" ht="12.1" outlineLevel="0" r="117">
      <c r="A117" s="5" t="s">
        <f>=HYPERLINK("https://leilaoonline.net/lote/detalhe/325872", "350")</f>
      </c>
      <c r="B117" s="4" t="s">
        <f>=HYPERLINK("https://leilaoonline.net/lote/detalhe/325872", " COROA DE GIRO JCB 330C")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2.000,00</t>
        </is>
      </c>
      <c r="F117" s="4" t="inlineStr">
        <is>
          <t>200.00</t>
        </is>
      </c>
    </row>
    <row collapsed="false" customFormat="false" customHeight="false" hidden="false" ht="12.1" outlineLevel="0" r="118">
      <c r="A118" s="5" t="s">
        <f>=HYPERLINK("https://leilaoonline.net/lote/detalhe/325882", "351")</f>
      </c>
      <c r="B118" s="4" t="s">
        <f>=HYPERLINK("https://leilaoonline.net/lote/detalhe/325882", " COROA DE GIRO CAT 345C")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2.000,00</t>
        </is>
      </c>
      <c r="F118" s="4" t="inlineStr">
        <is>
          <t>200.00</t>
        </is>
      </c>
    </row>
    <row collapsed="false" customFormat="false" customHeight="false" hidden="false" ht="12.1" outlineLevel="0" r="119">
      <c r="A119" s="5" t="s">
        <f>=HYPERLINK("https://leilaoonline.net/lote/detalhe/325869", "352")</f>
      </c>
      <c r="B119" s="4" t="s">
        <f>=HYPERLINK("https://leilaoonline.net/lote/detalhe/325869", " COROA DE GIRO FIATALIS FX215")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2.000,00</t>
        </is>
      </c>
      <c r="F119" s="4" t="inlineStr">
        <is>
          <t>200.00</t>
        </is>
      </c>
    </row>
    <row collapsed="false" customFormat="false" customHeight="false" hidden="false" ht="12.1" outlineLevel="0" r="120">
      <c r="A120" s="5" t="s">
        <f>=HYPERLINK("https://leilaoonline.net/lote/detalhe/325915", "353")</f>
      </c>
      <c r="B120" s="4" t="s">
        <f>=HYPERLINK("https://leilaoonline.net/lote/detalhe/325915", " COROA DE GIRO CAT 321 DL")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200,00</t>
        </is>
      </c>
      <c r="F120" s="4" t="inlineStr">
        <is>
          <t>200.00</t>
        </is>
      </c>
    </row>
    <row collapsed="false" customFormat="false" customHeight="false" hidden="false" ht="12.1" outlineLevel="0" r="121">
      <c r="A121" s="5" t="s">
        <f>=HYPERLINK("https://leilaoonline.net/lote/detalhe/325919", "354")</f>
      </c>
      <c r="B121" s="4" t="s">
        <f>=HYPERLINK("https://leilaoonline.net/lote/detalhe/325919", " COROA DE GIRO CAT 321 D")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2.000,00</t>
        </is>
      </c>
      <c r="F121" s="4" t="inlineStr">
        <is>
          <t>200.00</t>
        </is>
      </c>
    </row>
    <row collapsed="false" customFormat="false" customHeight="false" hidden="false" ht="12.1" outlineLevel="0" r="122">
      <c r="A122" s="5" t="s">
        <f>=HYPERLINK("https://leilaoonline.net/lote/detalhe/325880", "355")</f>
      </c>
      <c r="B122" s="4" t="s">
        <f>=HYPERLINK("https://leilaoonline.net/lote/detalhe/325880", " COROA DE GIRO CAT 320B")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2.000,00</t>
        </is>
      </c>
      <c r="F122" s="4" t="inlineStr">
        <is>
          <t>200.00</t>
        </is>
      </c>
    </row>
    <row collapsed="false" customFormat="false" customHeight="false" hidden="false" ht="12.1" outlineLevel="0" r="123">
      <c r="A123" s="5" t="s">
        <f>=HYPERLINK("https://leilaoonline.net/lote/detalhe/325855", "356")</f>
      </c>
      <c r="B123" s="4" t="s">
        <f>=HYPERLINK("https://leilaoonline.net/lote/detalhe/325855", " COROA DE GIRO LIEBHEER")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2.000,00</t>
        </is>
      </c>
      <c r="F123" s="4" t="inlineStr">
        <is>
          <t>200.00</t>
        </is>
      </c>
    </row>
    <row collapsed="false" customFormat="false" customHeight="false" hidden="false" ht="12.1" outlineLevel="0" r="124">
      <c r="A124" s="5" t="s">
        <f>=HYPERLINK("https://leilaoonline.net/lote/detalhe/325885", "357")</f>
      </c>
      <c r="B124" s="4" t="s">
        <f>=HYPERLINK("https://leilaoonline.net/lote/detalhe/325885", " COROA DE GIRO CAT 345C")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2.000,00</t>
        </is>
      </c>
      <c r="F124" s="4" t="inlineStr">
        <is>
          <t>200.00</t>
        </is>
      </c>
    </row>
    <row collapsed="false" customFormat="false" customHeight="false" hidden="false" ht="12.1" outlineLevel="0" r="125">
      <c r="A125" s="5" t="s">
        <f>=HYPERLINK("https://leilaoonline.net/lote/detalhe/325848", "358")</f>
      </c>
      <c r="B125" s="4" t="s">
        <f>=HYPERLINK("https://leilaoonline.net/lote/detalhe/325848", " COROA DE GIRO VOLVO EC 460")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2.000,00</t>
        </is>
      </c>
      <c r="F125" s="4" t="inlineStr">
        <is>
          <t>200.00</t>
        </is>
      </c>
    </row>
    <row collapsed="false" customFormat="false" customHeight="false" hidden="false" ht="12.1" outlineLevel="0" r="126">
      <c r="A126" s="5" t="s">
        <f>=HYPERLINK("https://leilaoonline.net/lote/detalhe/325810", "360")</f>
      </c>
      <c r="B126" s="4" t="s">
        <f>=HYPERLINK("https://leilaoonline.net/lote/detalhe/325810", " COROA DE GIRO KOMATSU PC 600")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2.000,00</t>
        </is>
      </c>
      <c r="F126" s="4" t="inlineStr">
        <is>
          <t>200.00</t>
        </is>
      </c>
    </row>
    <row collapsed="false" customFormat="false" customHeight="false" hidden="false" ht="12.1" outlineLevel="0" r="127">
      <c r="A127" s="5" t="s">
        <f>=HYPERLINK("https://leilaoonline.net/lote/detalhe/325925", "361")</f>
      </c>
      <c r="B127" s="4" t="s">
        <f>=HYPERLINK("https://leilaoonline.net/lote/detalhe/325925", " PNEU MOTO SCRAPER CAT 621-R")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1.500,00</t>
        </is>
      </c>
      <c r="F127" s="4" t="inlineStr">
        <is>
          <t>150.00</t>
        </is>
      </c>
    </row>
    <row collapsed="false" customFormat="false" customHeight="false" hidden="false" ht="12.1" outlineLevel="0" r="128">
      <c r="A128" s="5" t="s">
        <f>=HYPERLINK("https://leilaoonline.net/lote/detalhe/325947", "362")</f>
      </c>
      <c r="B128" s="4" t="s">
        <f>=HYPERLINK("https://leilaoonline.net/lote/detalhe/325947", " PNEU 50.5-25 COM RODA CAT W130")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2.500,00</t>
        </is>
      </c>
      <c r="F128" s="4" t="inlineStr">
        <is>
          <t>150.00</t>
        </is>
      </c>
    </row>
    <row collapsed="false" customFormat="false" customHeight="false" hidden="false" ht="12.1" outlineLevel="0" r="129">
      <c r="A129" s="5" t="s">
        <f>=HYPERLINK("https://leilaoonline.net/lote/detalhe/325927", "364")</f>
      </c>
      <c r="B129" s="4" t="s">
        <f>=HYPERLINK("https://leilaoonline.net/lote/detalhe/325927", " PNEU GOOD YEAR 14.00-24 COM RODA")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2.500,00</t>
        </is>
      </c>
      <c r="F129" s="4" t="inlineStr">
        <is>
          <t>250.00</t>
        </is>
      </c>
    </row>
    <row collapsed="false" customFormat="false" customHeight="false" hidden="false" ht="12.1" outlineLevel="0" r="130">
      <c r="A130" s="5" t="s">
        <f>=HYPERLINK("https://leilaoonline.net/lote/detalhe/325926", "365")</f>
      </c>
      <c r="B130" s="4" t="s">
        <f>=HYPERLINK("https://leilaoonline.net/lote/detalhe/325926", " PNEU PIRELLI 11.00-20")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1.000,00</t>
        </is>
      </c>
      <c r="F130" s="4" t="inlineStr">
        <is>
          <t>100.00</t>
        </is>
      </c>
    </row>
    <row collapsed="false" customFormat="false" customHeight="false" hidden="false" ht="12.1" outlineLevel="0" r="131">
      <c r="A131" s="5" t="s">
        <f>=HYPERLINK("https://leilaoonline.net/lote/detalhe/325923", "366")</f>
      </c>
      <c r="B131" s="4" t="s">
        <f>=HYPERLINK("https://leilaoonline.net/lote/detalhe/325923", " PNEU FIRESTONE 29.5-29")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1.000,00</t>
        </is>
      </c>
      <c r="F131" s="4" t="inlineStr">
        <is>
          <t>100.00</t>
        </is>
      </c>
    </row>
    <row collapsed="false" customFormat="false" customHeight="false" hidden="false" ht="12.1" outlineLevel="0" r="132">
      <c r="A132" s="5" t="s">
        <f>=HYPERLINK("https://leilaoonline.net/lote/detalhe/325924", "367")</f>
      </c>
      <c r="B132" s="4" t="s">
        <f>=HYPERLINK("https://leilaoonline.net/lote/detalhe/325924", " PNEU GOOD YEAR 13.00-24 COM RODA CAT 120B")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1.300,00</t>
        </is>
      </c>
      <c r="F132" s="4" t="inlineStr">
        <is>
          <t>150.00</t>
        </is>
      </c>
    </row>
    <row collapsed="false" customFormat="false" customHeight="false" hidden="false" ht="12.1" outlineLevel="0" r="133">
      <c r="A133" s="5" t="s">
        <f>=HYPERLINK("https://leilaoonline.net/lote/detalhe/325928", "368")</f>
      </c>
      <c r="B133" s="4" t="s">
        <f>=HYPERLINK("https://leilaoonline.net/lote/detalhe/325928", " PNEU FIRESTONE SEM CAMARA 29.5-29")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1.500,00</t>
        </is>
      </c>
      <c r="F133" s="4" t="inlineStr">
        <is>
          <t>150.00</t>
        </is>
      </c>
    </row>
    <row collapsed="false" customFormat="false" customHeight="false" hidden="false" ht="12.1" outlineLevel="0" r="134">
      <c r="A134" s="5" t="s">
        <f>=HYPERLINK("https://leilaoonline.net/lote/detalhe/325922", "369")</f>
      </c>
      <c r="B134" s="4" t="s">
        <f>=HYPERLINK("https://leilaoonline.net/lote/detalhe/325922", " PNEU FIRESTONE SEM CAMARA COM ARO 29.5-29")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1.500,00</t>
        </is>
      </c>
      <c r="F134" s="4" t="inlineStr">
        <is>
          <t>150.00</t>
        </is>
      </c>
    </row>
    <row collapsed="false" customFormat="false" customHeight="false" hidden="false" ht="12.1" outlineLevel="0" r="135">
      <c r="A135" s="5" t="s">
        <f>=HYPERLINK("https://leilaoonline.net/lote/detalhe/325932", "370")</f>
      </c>
      <c r="B135" s="4" t="s">
        <f>=HYPERLINK("https://leilaoonline.net/lote/detalhe/325932", " CONJUNTO DE LAMINA COMPLETO ARTICULADA D6M , PARA ADAPTAÇAO D5,D6,D4 SR , D30, D50 SHANTUI E OUTROS")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20.000,00</t>
        </is>
      </c>
      <c r="F135" s="4" t="inlineStr">
        <is>
          <t>500.00</t>
        </is>
      </c>
    </row>
    <row collapsed="false" customFormat="false" customHeight="false" hidden="false" ht="12.1" outlineLevel="0" r="136">
      <c r="A136" s="5" t="s">
        <f>=HYPERLINK("https://leilaoonline.net/lote/detalhe/325933", "371")</f>
      </c>
      <c r="B136" s="4" t="s">
        <f>=HYPERLINK("https://leilaoonline.net/lote/detalhe/325933", " MOTOR CAT 3406")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20.000,00</t>
        </is>
      </c>
      <c r="F136" s="4" t="inlineStr">
        <is>
          <t>500.00</t>
        </is>
      </c>
    </row>
    <row collapsed="false" customFormat="false" customHeight="false" hidden="false" ht="12.1" outlineLevel="0" r="137">
      <c r="A137" s="5" t="s">
        <f>=HYPERLINK("https://leilaoonline.net/lote/detalhe/325934", "372")</f>
      </c>
      <c r="B137" s="4" t="s">
        <f>=HYPERLINK("https://leilaoonline.net/lote/detalhe/325934", " BOMBA HIDRAULICA CAT 320B")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10.000,00</t>
        </is>
      </c>
      <c r="F137" s="4" t="inlineStr">
        <is>
          <t>500.00</t>
        </is>
      </c>
    </row>
    <row collapsed="false" customFormat="false" customHeight="false" hidden="false" ht="12.1" outlineLevel="0" r="138">
      <c r="A138" s="5" t="s">
        <f>=HYPERLINK("https://leilaoonline.net/lote/detalhe/325930", "373")</f>
      </c>
      <c r="B138" s="4" t="s">
        <f>=HYPERLINK("https://leilaoonline.net/lote/detalhe/325930", " TRANSMISSÃO L 120F")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10.000,00</t>
        </is>
      </c>
      <c r="F138" s="4" t="inlineStr">
        <is>
          <t>500.00</t>
        </is>
      </c>
    </row>
    <row collapsed="false" customFormat="false" customHeight="false" hidden="false" ht="12.1" outlineLevel="0" r="139">
      <c r="A139" s="5" t="s">
        <f>=HYPERLINK("https://leilaoonline.net/lote/detalhe/325931", "374")</f>
      </c>
      <c r="B139" s="4" t="s">
        <f>=HYPERLINK("https://leilaoonline.net/lote/detalhe/325931", " MOTOR MWM 226")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10.000,00</t>
        </is>
      </c>
      <c r="F139" s="4" t="inlineStr">
        <is>
          <t>5000.00</t>
        </is>
      </c>
    </row>
    <row collapsed="false" customFormat="false" customHeight="false" hidden="false" ht="12.1" outlineLevel="0" r="140">
      <c r="A140" s="5" t="s">
        <f>=HYPERLINK("https://leilaoonline.net/lote/detalhe/325935", "375")</f>
      </c>
      <c r="B140" s="4" t="s">
        <f>=HYPERLINK("https://leilaoonline.net/lote/detalhe/325935", " BOMBA HIDRAULICA S90 FE 105")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3.000,00</t>
        </is>
      </c>
      <c r="F140" s="4" t="inlineStr">
        <is>
          <t>300.00</t>
        </is>
      </c>
    </row>
    <row collapsed="false" customFormat="false" customHeight="false" hidden="false" ht="12.1" outlineLevel="0" r="141">
      <c r="A141" s="5" t="s">
        <f>=HYPERLINK("https://leilaoonline.net/lote/detalhe/325937", "376")</f>
      </c>
      <c r="B141" s="4" t="s">
        <f>=HYPERLINK("https://leilaoonline.net/lote/detalhe/325937", " MOTOR CAT 3306 CABEÇOTE ALTO")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2.000,00</t>
        </is>
      </c>
      <c r="F141" s="4" t="inlineStr">
        <is>
          <t>250.00</t>
        </is>
      </c>
    </row>
    <row collapsed="false" customFormat="false" customHeight="false" hidden="false" ht="12.1" outlineLevel="0" r="142">
      <c r="A142" s="5" t="s">
        <f>=HYPERLINK("https://leilaoonline.net/lote/detalhe/325936", "377")</f>
      </c>
      <c r="B142" s="4" t="s">
        <f>=HYPERLINK("https://leilaoonline.net/lote/detalhe/325936", " TRANSMISSÃO CLARK 24 MIL")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3.000,00</t>
        </is>
      </c>
      <c r="F142" s="4" t="inlineStr">
        <is>
          <t>300.00</t>
        </is>
      </c>
    </row>
    <row collapsed="false" customFormat="false" customHeight="false" hidden="false" ht="12.1" outlineLevel="0" r="143">
      <c r="A143" s="5" t="s">
        <f>=HYPERLINK("https://leilaoonline.net/lote/detalhe/325941", "378")</f>
      </c>
      <c r="B143" s="4" t="s">
        <f>=HYPERLINK("https://leilaoonline.net/lote/detalhe/325941", " TRANSMISSÃO D8H")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3.000,00</t>
        </is>
      </c>
      <c r="F143" s="4" t="inlineStr">
        <is>
          <t>300.00</t>
        </is>
      </c>
    </row>
    <row collapsed="false" customFormat="false" customHeight="false" hidden="false" ht="12.1" outlineLevel="0" r="144">
      <c r="A144" s="5" t="s">
        <f>=HYPERLINK("https://leilaoonline.net/lote/detalhe/325939", "379")</f>
      </c>
      <c r="B144" s="4" t="s">
        <f>=HYPERLINK("https://leilaoonline.net/lote/detalhe/325939", " TRANSMISSÃO D9H")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4.000,00</t>
        </is>
      </c>
      <c r="F144" s="4" t="inlineStr">
        <is>
          <t>300.00</t>
        </is>
      </c>
    </row>
    <row collapsed="false" customFormat="false" customHeight="false" hidden="false" ht="12.1" outlineLevel="0" r="145">
      <c r="A145" s="5" t="s">
        <f>=HYPERLINK("https://leilaoonline.net/lote/detalhe/325940", "380")</f>
      </c>
      <c r="B145" s="4" t="s">
        <f>=HYPERLINK("https://leilaoonline.net/lote/detalhe/325940", " CONVERSOR DE TORQUE D6T")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3.000,00</t>
        </is>
      </c>
      <c r="F145" s="4" t="inlineStr">
        <is>
          <t>300.00</t>
        </is>
      </c>
    </row>
    <row collapsed="false" customFormat="false" customHeight="false" hidden="false" ht="12.1" outlineLevel="0" r="146">
      <c r="A146" s="5" t="s">
        <f>=HYPERLINK("https://leilaoonline.net/lote/detalhe/325938", "381")</f>
      </c>
      <c r="B146" s="4" t="s">
        <f>=HYPERLINK("https://leilaoonline.net/lote/detalhe/325938", " MOTOR CAT 3116")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10.000,00</t>
        </is>
      </c>
      <c r="F146" s="4" t="inlineStr">
        <is>
          <t>500.00</t>
        </is>
      </c>
    </row>
    <row collapsed="false" customFormat="false" customHeight="false" hidden="false" ht="12.1" outlineLevel="0" r="147">
      <c r="A147" s="5" t="s">
        <f>=HYPERLINK("https://leilaoonline.net/lote/detalhe/325943", "382")</f>
      </c>
      <c r="B147" s="4" t="s">
        <f>=HYPERLINK("https://leilaoonline.net/lote/detalhe/325943", " TRANSMISSÃO CAT 938-G2")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10.000,00</t>
        </is>
      </c>
      <c r="F147" s="4" t="inlineStr">
        <is>
          <t>500.00</t>
        </is>
      </c>
    </row>
    <row collapsed="false" customFormat="false" customHeight="false" hidden="false" ht="12.1" outlineLevel="0" r="148">
      <c r="A148" s="5" t="s">
        <f>=HYPERLINK("https://leilaoonline.net/lote/detalhe/325942", "383")</f>
      </c>
      <c r="B148" s="4" t="s">
        <f>=HYPERLINK("https://leilaoonline.net/lote/detalhe/325942", " TRANSMISSÃO CAT 950G")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10.000,00</t>
        </is>
      </c>
      <c r="F148" s="4" t="inlineStr">
        <is>
          <t>500.00</t>
        </is>
      </c>
    </row>
    <row collapsed="false" customFormat="false" customHeight="false" hidden="false" ht="12.1" outlineLevel="0" r="149">
      <c r="A149" s="5" t="s">
        <f>=HYPERLINK("https://leilaoonline.net/lote/detalhe/325944", "384")</f>
      </c>
      <c r="B149" s="4" t="s">
        <f>=HYPERLINK("https://leilaoonline.net/lote/detalhe/325944", " TRANSMISSÃO CAT 950F")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10.000,00</t>
        </is>
      </c>
      <c r="F149" s="4" t="inlineStr">
        <is>
          <t>500.00</t>
        </is>
      </c>
    </row>
    <row collapsed="false" customFormat="false" customHeight="false" hidden="false" ht="12.1" outlineLevel="0" r="150">
      <c r="A150" s="5" t="s">
        <f>=HYPERLINK("https://leilaoonline.net/lote/detalhe/325946", "385")</f>
      </c>
      <c r="B150" s="4" t="s">
        <f>=HYPERLINK("https://leilaoonline.net/lote/detalhe/325946", " REDUTOR DE GIRO CAT 336D")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10.000,00</t>
        </is>
      </c>
      <c r="F150" s="4" t="inlineStr">
        <is>
          <t>500.00</t>
        </is>
      </c>
    </row>
    <row collapsed="false" customFormat="false" customHeight="false" hidden="false" ht="12.1" outlineLevel="0" r="151">
      <c r="A151" s="5" t="s">
        <f>=HYPERLINK("https://leilaoonline.net/lote/detalhe/325945", "386")</f>
      </c>
      <c r="B151" s="4" t="s">
        <f>=HYPERLINK("https://leilaoonline.net/lote/detalhe/325945", " COMANDO HIDRAULICO CAT 320D")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5.000,00</t>
        </is>
      </c>
      <c r="F151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2026-09-23T17:12:55.00Z</dcterms:created>
  <dc:creator>Tellks Tecnologia</dc:creator>
  <cp:revision>0</cp:revision>
</cp:coreProperties>
</file>