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65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TRATORES, IMPLEMENTOS E PEÇAS AGRÍCOLAS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18/03/2026 15:00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=HYPERLINK("https://leilaoonline.net/lote/detalhe/323230", "001")</f>
      </c>
      <c r="B11" s="4" t="s">
        <f>=HYPERLINK("https://leilaoonline.net/lote/detalhe/323230", "[ VÍDEO ] TRATOR CBT MOD.. 1.000 - MOTOR PERKINS - FUNCIONANDO")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15.000,00</t>
        </is>
      </c>
      <c r="F11" s="4" t="inlineStr">
        <is>
          <t>250.00</t>
        </is>
      </c>
    </row>
    <row collapsed="false" customFormat="false" customHeight="false" hidden="false" ht="12.1" outlineLevel="0" r="12">
      <c r="A12" s="5" t="s">
        <f>=HYPERLINK("https://leilaoonline.net/lote/detalhe/323182", "002")</f>
      </c>
      <c r="B12" s="4" t="s">
        <f>=HYPERLINK("https://leilaoonline.net/lote/detalhe/323182", " TANQUE FERRO CAP. 20.000L")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3.000,00</t>
        </is>
      </c>
      <c r="F12" s="4" t="inlineStr">
        <is>
          <t>250.00</t>
        </is>
      </c>
    </row>
    <row collapsed="false" customFormat="false" customHeight="false" hidden="false" ht="12.1" outlineLevel="0" r="13">
      <c r="A13" s="5" t="s">
        <f>=HYPERLINK("https://leilaoonline.net/lote/detalhe/323231", "003")</f>
      </c>
      <c r="B13" s="4" t="s">
        <f>=HYPERLINK("https://leilaoonline.net/lote/detalhe/323231", "CARRETA  AGRICOLA - MEDIDAS 3,00 X 1,80 - MADEIRAMENTO NOVO - CAPACIDADE 3 TON.")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3.900,00</t>
        </is>
      </c>
      <c r="F13" s="4" t="inlineStr">
        <is>
          <t>200.00</t>
        </is>
      </c>
    </row>
    <row collapsed="false" customFormat="false" customHeight="false" hidden="false" ht="12.1" outlineLevel="0" r="14">
      <c r="A14" s="5" t="s">
        <f>=HYPERLINK("https://leilaoonline.net/lote/detalhe/323227", "004")</f>
      </c>
      <c r="B14" s="4" t="s">
        <f>=HYPERLINK("https://leilaoonline.net/lote/detalhe/323227", " Misturador ração Nogueira redondo capacidade 1.000 kg")</f>
      </c>
      <c r="C14" s="4" t="inlineStr">
        <is>
          <t>Lote retirado</t>
        </is>
      </c>
      <c r="D14" s="4" t="inlineStr">
        <is>
          <t>0</t>
        </is>
      </c>
      <c r="E14" s="5" t="inlineStr">
        <is>
          <t>750,00</t>
        </is>
      </c>
      <c r="F14" s="4" t="inlineStr">
        <is>
          <t>50.00</t>
        </is>
      </c>
    </row>
    <row collapsed="false" customFormat="false" customHeight="false" hidden="false" ht="12.1" outlineLevel="0" r="15">
      <c r="A15" s="5" t="s">
        <f>=HYPERLINK("https://leilaoonline.net/lote/detalhe/323232", "005")</f>
      </c>
      <c r="B15" s="4" t="s">
        <f>=HYPERLINK("https://leilaoonline.net/lote/detalhe/323232", "[ VÍDEO ] ROÇADEIRA DUPLA MARCA TATU - 2,60 DE CORTE / GIRO LIVRE/FACAS NOVAS - FUNCIONANDO")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9.500,00</t>
        </is>
      </c>
      <c r="F15" s="4" t="inlineStr">
        <is>
          <t>250.00</t>
        </is>
      </c>
    </row>
    <row collapsed="false" customFormat="false" customHeight="false" hidden="false" ht="12.1" outlineLevel="0" r="16">
      <c r="A16" s="5" t="s">
        <f>=HYPERLINK("https://leilaoonline.net/lote/detalhe/323179", "008")</f>
      </c>
      <c r="B16" s="4" t="s">
        <f>=HYPERLINK("https://leilaoonline.net/lote/detalhe/323179", " MÁQUINA BATEDEIRA FEIJÃO/AMENDOIN")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2.250,00</t>
        </is>
      </c>
      <c r="F16" s="4" t="inlineStr">
        <is>
          <t>100.00</t>
        </is>
      </c>
    </row>
    <row collapsed="false" customFormat="false" customHeight="false" hidden="false" ht="12.1" outlineLevel="0" r="17">
      <c r="A17" s="5" t="s">
        <f>=HYPERLINK("https://leilaoonline.net/lote/detalhe/323189", "009")</f>
      </c>
      <c r="B17" s="4" t="s">
        <f>=HYPERLINK("https://leilaoonline.net/lote/detalhe/323189", " MÁQUINA COLHEDORA MILHO/SOJA/ARROZ ET4")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1.500,00</t>
        </is>
      </c>
      <c r="F17" s="4" t="inlineStr">
        <is>
          <t>100.00</t>
        </is>
      </c>
    </row>
    <row collapsed="false" customFormat="false" customHeight="false" hidden="false" ht="12.1" outlineLevel="0" r="18">
      <c r="A18" s="5" t="s">
        <f>=HYPERLINK("https://leilaoonline.net/lote/detalhe/323183", "010")</f>
      </c>
      <c r="B18" s="4" t="s">
        <f>=HYPERLINK("https://leilaoonline.net/lote/detalhe/323183", " PODADEIRA CITRUS MARCA IFLÓ (LATERAL)")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2.500,00</t>
        </is>
      </c>
      <c r="F18" s="4" t="inlineStr">
        <is>
          <t>100.00</t>
        </is>
      </c>
    </row>
    <row collapsed="false" customFormat="false" customHeight="false" hidden="false" ht="12.1" outlineLevel="0" r="19">
      <c r="A19" s="5" t="s">
        <f>=HYPERLINK("https://leilaoonline.net/lote/detalhe/323181", "011")</f>
      </c>
      <c r="B19" s="4" t="s">
        <f>=HYPERLINK("https://leilaoonline.net/lote/detalhe/323181", " TANQUE FERRO CAP. 6.000L")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1.500,00</t>
        </is>
      </c>
      <c r="F19" s="4" t="inlineStr">
        <is>
          <t>100.00</t>
        </is>
      </c>
    </row>
    <row collapsed="false" customFormat="false" customHeight="false" hidden="false" ht="12.1" outlineLevel="0" r="20">
      <c r="A20" s="5" t="s">
        <f>=HYPERLINK("https://leilaoonline.net/lote/detalhe/323216", "012")</f>
      </c>
      <c r="B20" s="4" t="s">
        <f>=HYPERLINK("https://leilaoonline.net/lote/detalhe/323216", " subsolador vermelho 03 hastaes")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2.000,00</t>
        </is>
      </c>
      <c r="F20" s="4" t="inlineStr">
        <is>
          <t>100.00</t>
        </is>
      </c>
    </row>
    <row collapsed="false" customFormat="false" customHeight="false" hidden="false" ht="12.1" outlineLevel="0" r="21">
      <c r="A21" s="5" t="s">
        <f>=HYPERLINK("https://leilaoonline.net/lote/detalhe/323186", "013")</f>
      </c>
      <c r="B21" s="4" t="s">
        <f>=HYPERLINK("https://leilaoonline.net/lote/detalhe/323186", " PODADEIRA CITRUS MARCA IFLÓ (TOPO)")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2.500,00</t>
        </is>
      </c>
      <c r="F21" s="4" t="inlineStr">
        <is>
          <t>100.00</t>
        </is>
      </c>
    </row>
    <row collapsed="false" customFormat="false" customHeight="false" hidden="false" ht="12.1" outlineLevel="0" r="22">
      <c r="A22" s="5" t="s">
        <f>=HYPERLINK("https://leilaoonline.net/lote/detalhe/323199", "014")</f>
      </c>
      <c r="B22" s="4" t="s">
        <f>=HYPERLINK("https://leilaoonline.net/lote/detalhe/323199", " subsolador azul 03 hastes")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2.000,00</t>
        </is>
      </c>
      <c r="F22" s="4" t="inlineStr">
        <is>
          <t>100.00</t>
        </is>
      </c>
    </row>
    <row collapsed="false" customFormat="false" customHeight="false" hidden="false" ht="12.1" outlineLevel="0" r="23">
      <c r="A23" s="5" t="s">
        <f>=HYPERLINK("https://leilaoonline.net/lote/detalhe/323178", "015")</f>
      </c>
      <c r="B23" s="4" t="s">
        <f>=HYPERLINK("https://leilaoonline.net/lote/detalhe/323178", " TANQUE FERRO CAP. 8.000L")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2.500,00</t>
        </is>
      </c>
      <c r="F23" s="4" t="inlineStr">
        <is>
          <t>100.00</t>
        </is>
      </c>
    </row>
    <row collapsed="false" customFormat="false" customHeight="false" hidden="false" ht="12.1" outlineLevel="0" r="24">
      <c r="A24" s="5" t="s">
        <f>=HYPERLINK("https://leilaoonline.net/lote/detalhe/323222", "016")</f>
      </c>
      <c r="B24" s="4" t="s">
        <f>=HYPERLINK("https://leilaoonline.net/lote/detalhe/323222", " Cultivador Adubador")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680,00</t>
        </is>
      </c>
      <c r="F24" s="4" t="inlineStr">
        <is>
          <t>50.00</t>
        </is>
      </c>
    </row>
    <row collapsed="false" customFormat="false" customHeight="false" hidden="false" ht="12.1" outlineLevel="0" r="25">
      <c r="A25" s="5" t="s">
        <f>=HYPERLINK("https://leilaoonline.net/lote/detalhe/323184", "017")</f>
      </c>
      <c r="B25" s="4" t="s">
        <f>=HYPERLINK("https://leilaoonline.net/lote/detalhe/323184", " CARRETEL IRRIGAÇÃO")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3.500,00</t>
        </is>
      </c>
      <c r="F25" s="4" t="inlineStr">
        <is>
          <t>100.00</t>
        </is>
      </c>
    </row>
    <row collapsed="false" customFormat="false" customHeight="false" hidden="false" ht="12.1" outlineLevel="0" r="26">
      <c r="A26" s="5" t="s">
        <f>=HYPERLINK("https://leilaoonline.net/lote/detalhe/323221", "020")</f>
      </c>
      <c r="B26" s="4" t="s">
        <f>=HYPERLINK("https://leilaoonline.net/lote/detalhe/323221", " Tanque de fibra capacidade 1.000 litros")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1.450,00</t>
        </is>
      </c>
      <c r="F26" s="4" t="inlineStr">
        <is>
          <t>50.00</t>
        </is>
      </c>
    </row>
    <row collapsed="false" customFormat="false" customHeight="false" hidden="false" ht="12.1" outlineLevel="0" r="27">
      <c r="A27" s="5" t="s">
        <f>=HYPERLINK("https://leilaoonline.net/lote/detalhe/323194", "021")</f>
      </c>
      <c r="B27" s="4" t="s">
        <f>=HYPERLINK("https://leilaoonline.net/lote/detalhe/323194", " PLANTADEIRA JUMIL 8 LINHAS (PLANTIO DIRETO)")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3.500,00</t>
        </is>
      </c>
      <c r="F27" s="4" t="inlineStr">
        <is>
          <t>100.00</t>
        </is>
      </c>
    </row>
    <row collapsed="false" customFormat="false" customHeight="false" hidden="false" ht="12.1" outlineLevel="0" r="28">
      <c r="A28" s="5" t="s">
        <f>=HYPERLINK("https://leilaoonline.net/lote/detalhe/323180", "022")</f>
      </c>
      <c r="B28" s="4" t="s">
        <f>=HYPERLINK("https://leilaoonline.net/lote/detalhe/323180", " ENLEIRADOR DE CAFÉ")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1.500,00</t>
        </is>
      </c>
      <c r="F28" s="4" t="inlineStr">
        <is>
          <t>100.00</t>
        </is>
      </c>
    </row>
    <row collapsed="false" customFormat="false" customHeight="false" hidden="false" ht="12.1" outlineLevel="0" r="29">
      <c r="A29" s="5" t="s">
        <f>=HYPERLINK("https://leilaoonline.net/lote/detalhe/323185", "023")</f>
      </c>
      <c r="B29" s="4" t="s">
        <f>=HYPERLINK("https://leilaoonline.net/lote/detalhe/323185", " TANQUE FIDO 3.000L")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1.000,00</t>
        </is>
      </c>
      <c r="F29" s="4" t="inlineStr">
        <is>
          <t>100.00</t>
        </is>
      </c>
    </row>
    <row collapsed="false" customFormat="false" customHeight="false" hidden="false" ht="12.1" outlineLevel="0" r="30">
      <c r="A30" s="5" t="s">
        <f>=HYPERLINK("https://leilaoonline.net/lote/detalhe/323188", "027")</f>
      </c>
      <c r="B30" s="4" t="s">
        <f>=HYPERLINK("https://leilaoonline.net/lote/detalhe/323188", " PLANTADEIRA SEMENTE 5 LINHAS")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1.500,00</t>
        </is>
      </c>
      <c r="F30" s="4" t="inlineStr">
        <is>
          <t>100.00</t>
        </is>
      </c>
    </row>
    <row collapsed="false" customFormat="false" customHeight="false" hidden="false" ht="12.1" outlineLevel="0" r="31">
      <c r="A31" s="5" t="s">
        <f>=HYPERLINK("https://leilaoonline.net/lote/detalhe/323187", "030")</f>
      </c>
      <c r="B31" s="4" t="s">
        <f>=HYPERLINK("https://leilaoonline.net/lote/detalhe/323187", " PLANTADEIRA TATU 7 LINHAS")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3.500,00</t>
        </is>
      </c>
      <c r="F31" s="4" t="inlineStr">
        <is>
          <t>100.00</t>
        </is>
      </c>
    </row>
    <row collapsed="false" customFormat="false" customHeight="false" hidden="false" ht="12.1" outlineLevel="0" r="32">
      <c r="A32" s="5" t="s">
        <f>=HYPERLINK("https://leilaoonline.net/lote/detalhe/323198", "033")</f>
      </c>
      <c r="B32" s="4" t="s">
        <f>=HYPERLINK("https://leilaoonline.net/lote/detalhe/323198", " SULCADOR DUPLO MARCA DMB - FUNCIONANDO")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2.500,00</t>
        </is>
      </c>
      <c r="F32" s="4" t="inlineStr">
        <is>
          <t>200.00</t>
        </is>
      </c>
    </row>
    <row collapsed="false" customFormat="false" customHeight="false" hidden="false" ht="12.1" outlineLevel="0" r="33">
      <c r="A33" s="5" t="s">
        <f>=HYPERLINK("https://leilaoonline.net/lote/detalhe/323226", "034")</f>
      </c>
      <c r="B33" s="4" t="s">
        <f>=HYPERLINK("https://leilaoonline.net/lote/detalhe/323226", " Plantadeira MF 3 linhas")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750,00</t>
        </is>
      </c>
      <c r="F33" s="4" t="inlineStr">
        <is>
          <t>50.00</t>
        </is>
      </c>
    </row>
    <row collapsed="false" customFormat="false" customHeight="false" hidden="false" ht="12.1" outlineLevel="0" r="34">
      <c r="A34" s="5" t="s">
        <f>=HYPERLINK("https://leilaoonline.net/lote/detalhe/323195", "035")</f>
      </c>
      <c r="B34" s="4" t="s">
        <f>=HYPERLINK("https://leilaoonline.net/lote/detalhe/323195", " DEBULHADOR MILHO/FEIJÃO JUMIL")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500,00</t>
        </is>
      </c>
      <c r="F34" s="4" t="inlineStr">
        <is>
          <t>100.00</t>
        </is>
      </c>
    </row>
    <row collapsed="false" customFormat="false" customHeight="false" hidden="false" ht="12.1" outlineLevel="0" r="35">
      <c r="A35" s="5" t="s">
        <f>=HYPERLINK("https://leilaoonline.net/lote/detalhe/323212", "038")</f>
      </c>
      <c r="B35" s="4" t="s">
        <f>=HYPERLINK("https://leilaoonline.net/lote/detalhe/323212", " subsolador 05 hastes (está com 4 hastes)")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1.100,00</t>
        </is>
      </c>
      <c r="F35" s="4" t="inlineStr">
        <is>
          <t>100.00</t>
        </is>
      </c>
    </row>
    <row collapsed="false" customFormat="false" customHeight="false" hidden="false" ht="12.1" outlineLevel="0" r="36">
      <c r="A36" s="5" t="s">
        <f>=HYPERLINK("https://leilaoonline.net/lote/detalhe/323191", "039")</f>
      </c>
      <c r="B36" s="4" t="s">
        <f>=HYPERLINK("https://leilaoonline.net/lote/detalhe/323191", " TANQUE FIBRA CAP. 1.500L")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500,00</t>
        </is>
      </c>
      <c r="F36" s="4" t="inlineStr">
        <is>
          <t>100.00</t>
        </is>
      </c>
    </row>
    <row collapsed="false" customFormat="false" customHeight="false" hidden="false" ht="12.1" outlineLevel="0" r="37">
      <c r="A37" s="5" t="s">
        <f>=HYPERLINK("https://leilaoonline.net/lote/detalhe/323211", "040")</f>
      </c>
      <c r="B37" s="4" t="s">
        <f>=HYPERLINK("https://leilaoonline.net/lote/detalhe/323211", " carreta tanque capacidade 4.000 litros")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2.500,00</t>
        </is>
      </c>
      <c r="F37" s="4" t="inlineStr">
        <is>
          <t>100.00</t>
        </is>
      </c>
    </row>
    <row collapsed="false" customFormat="false" customHeight="false" hidden="false" ht="12.1" outlineLevel="0" r="38">
      <c r="A38" s="5" t="s">
        <f>=HYPERLINK("https://leilaoonline.net/lote/detalhe/323214", "044")</f>
      </c>
      <c r="B38" s="4" t="s">
        <f>=HYPERLINK("https://leilaoonline.net/lote/detalhe/323214", " cultivador pantográfico marca Tatu com 05 hastes")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750,00</t>
        </is>
      </c>
      <c r="F38" s="4" t="inlineStr">
        <is>
          <t>100.00</t>
        </is>
      </c>
    </row>
    <row collapsed="false" customFormat="false" customHeight="false" hidden="false" ht="12.1" outlineLevel="0" r="39">
      <c r="A39" s="5" t="s">
        <f>=HYPERLINK("https://leilaoonline.net/lote/detalhe/323192", "049")</f>
      </c>
      <c r="B39" s="4" t="s">
        <f>=HYPERLINK("https://leilaoonline.net/lote/detalhe/323192", " PLANTADEIRA DE INVERNO")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500,00</t>
        </is>
      </c>
      <c r="F39" s="4" t="inlineStr">
        <is>
          <t>100.00</t>
        </is>
      </c>
    </row>
    <row collapsed="false" customFormat="false" customHeight="false" hidden="false" ht="12.1" outlineLevel="0" r="40">
      <c r="A40" s="5" t="s">
        <f>=HYPERLINK("https://leilaoonline.net/lote/detalhe/323219", "051")</f>
      </c>
      <c r="B40" s="4" t="s">
        <f>=HYPERLINK("https://leilaoonline.net/lote/detalhe/323219", " plantadeira de Mandioca 02 linhas maeca Trevisan")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7.500,00</t>
        </is>
      </c>
      <c r="F40" s="4" t="inlineStr">
        <is>
          <t>100.00</t>
        </is>
      </c>
    </row>
    <row collapsed="false" customFormat="false" customHeight="false" hidden="false" ht="12.1" outlineLevel="0" r="41">
      <c r="A41" s="5" t="s">
        <f>=HYPERLINK("https://leilaoonline.net/lote/detalhe/323228", "052")</f>
      </c>
      <c r="B41" s="4" t="s">
        <f>=HYPERLINK("https://leilaoonline.net/lote/detalhe/323228", " Carreta agrícola")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1.350,00</t>
        </is>
      </c>
      <c r="F41" s="4" t="inlineStr">
        <is>
          <t>50.00</t>
        </is>
      </c>
    </row>
    <row collapsed="false" customFormat="false" customHeight="false" hidden="false" ht="12.1" outlineLevel="0" r="42">
      <c r="A42" s="5" t="s">
        <f>=HYPERLINK("https://leilaoonline.net/lote/detalhe/323201", "054")</f>
      </c>
      <c r="B42" s="4" t="s">
        <f>=HYPERLINK("https://leilaoonline.net/lote/detalhe/323201", " roçadeira dupla Tatu Articulada com comando para transporte 3,5 m de corte")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7.000,00</t>
        </is>
      </c>
      <c r="F42" s="4" t="inlineStr">
        <is>
          <t>100.00</t>
        </is>
      </c>
    </row>
    <row collapsed="false" customFormat="false" customHeight="false" hidden="false" ht="12.1" outlineLevel="0" r="43">
      <c r="A43" s="5" t="s">
        <f>=HYPERLINK("https://leilaoonline.net/lote/detalhe/323193", "056")</f>
      </c>
      <c r="B43" s="4" t="s">
        <f>=HYPERLINK("https://leilaoonline.net/lote/detalhe/323193", " TANQUE CAP. 5.000L DE FERRO")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500,00</t>
        </is>
      </c>
      <c r="F43" s="4" t="inlineStr">
        <is>
          <t>100.00</t>
        </is>
      </c>
    </row>
    <row collapsed="false" customFormat="false" customHeight="false" hidden="false" ht="12.1" outlineLevel="0" r="44">
      <c r="A44" s="5" t="s">
        <f>=HYPERLINK("https://leilaoonline.net/lote/detalhe/323204", "057")</f>
      </c>
      <c r="B44" s="4" t="s">
        <f>=HYPERLINK("https://leilaoonline.net/lote/detalhe/323204", " cobridor de cana com tanque jacto de 600 litros")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3.500,00</t>
        </is>
      </c>
      <c r="F44" s="4" t="inlineStr">
        <is>
          <t>100.00</t>
        </is>
      </c>
    </row>
    <row collapsed="false" customFormat="false" customHeight="false" hidden="false" ht="12.1" outlineLevel="0" r="45">
      <c r="A45" s="5" t="s">
        <f>=HYPERLINK("https://leilaoonline.net/lote/detalhe/323203", "060")</f>
      </c>
      <c r="B45" s="4" t="s">
        <f>=HYPERLINK("https://leilaoonline.net/lote/detalhe/323203", " calcareadeira de coxo capacidade 1.000 Kg")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1.800,00</t>
        </is>
      </c>
      <c r="F45" s="4" t="inlineStr">
        <is>
          <t>100.00</t>
        </is>
      </c>
    </row>
    <row collapsed="false" customFormat="false" customHeight="false" hidden="false" ht="12.1" outlineLevel="0" r="46">
      <c r="A46" s="5" t="s">
        <f>=HYPERLINK("https://leilaoonline.net/lote/detalhe/323210", "061")</f>
      </c>
      <c r="B46" s="4" t="s">
        <f>=HYPERLINK("https://leilaoonline.net/lote/detalhe/323210", " 02 tanque com cap de 400 litros semi novos marca Alma")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1.250,00</t>
        </is>
      </c>
      <c r="F46" s="4" t="inlineStr">
        <is>
          <t>100.00</t>
        </is>
      </c>
    </row>
    <row collapsed="false" customFormat="false" customHeight="false" hidden="false" ht="12.1" outlineLevel="0" r="47">
      <c r="A47" s="5" t="s">
        <f>=HYPERLINK("https://leilaoonline.net/lote/detalhe/323190", "062")</f>
      </c>
      <c r="B47" s="4" t="s">
        <f>=HYPERLINK("https://leilaoonline.net/lote/detalhe/323190", " GARFO/RASTELO ENLEIRADOR")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500,00</t>
        </is>
      </c>
      <c r="F47" s="4" t="inlineStr">
        <is>
          <t>100.00</t>
        </is>
      </c>
    </row>
    <row collapsed="false" customFormat="false" customHeight="false" hidden="false" ht="12.1" outlineLevel="0" r="48">
      <c r="A48" s="5" t="s">
        <f>=HYPERLINK("https://leilaoonline.net/lote/detalhe/323200", "063")</f>
      </c>
      <c r="B48" s="4" t="s">
        <f>=HYPERLINK("https://leilaoonline.net/lote/detalhe/323200", " chassi de tanque ou carreta com rodas dupladas com molejo reforçado para 03 toneladas")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1.250,00</t>
        </is>
      </c>
      <c r="F48" s="4" t="inlineStr">
        <is>
          <t>100.00</t>
        </is>
      </c>
    </row>
    <row collapsed="false" customFormat="false" customHeight="false" hidden="false" ht="12.1" outlineLevel="0" r="49">
      <c r="A49" s="5" t="s">
        <f>=HYPERLINK("https://leilaoonline.net/lote/detalhe/323202", "064")</f>
      </c>
      <c r="B49" s="4" t="s">
        <f>=HYPERLINK("https://leilaoonline.net/lote/detalhe/323202", " debulhador de milho/feijão marca Laredo para reforma/manutenção")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750,00</t>
        </is>
      </c>
      <c r="F49" s="4" t="inlineStr">
        <is>
          <t>100.00</t>
        </is>
      </c>
    </row>
    <row collapsed="false" customFormat="false" customHeight="false" hidden="false" ht="12.1" outlineLevel="0" r="50">
      <c r="A50" s="5" t="s">
        <f>=HYPERLINK("https://leilaoonline.net/lote/detalhe/323196", "068")</f>
      </c>
      <c r="B50" s="4" t="s">
        <f>=HYPERLINK("https://leilaoonline.net/lote/detalhe/323196", " VAGONETAS PARA TRANSPORTE DE CAFÉ")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500,00</t>
        </is>
      </c>
      <c r="F50" s="4" t="inlineStr">
        <is>
          <t>100.00</t>
        </is>
      </c>
    </row>
    <row collapsed="false" customFormat="false" customHeight="false" hidden="false" ht="12.1" outlineLevel="0" r="51">
      <c r="A51" s="5" t="s">
        <f>=HYPERLINK("https://leilaoonline.net/lote/detalhe/323205", "069")</f>
      </c>
      <c r="B51" s="4" t="s">
        <f>=HYPERLINK("https://leilaoonline.net/lote/detalhe/323205", " carreta de 04 rodas medidas 4,0 X 2,0 reforçada para 06 toneladas")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3.800,00</t>
        </is>
      </c>
      <c r="F51" s="4" t="inlineStr">
        <is>
          <t>100.00</t>
        </is>
      </c>
    </row>
    <row collapsed="false" customFormat="false" customHeight="false" hidden="false" ht="12.1" outlineLevel="0" r="52">
      <c r="A52" s="5" t="s">
        <f>=HYPERLINK("https://leilaoonline.net/lote/detalhe/323197", "070")</f>
      </c>
      <c r="B52" s="4" t="s">
        <f>=HYPERLINK("https://leilaoonline.net/lote/detalhe/323197", "ARADO IKEDA 4 HASTES")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2.500,00</t>
        </is>
      </c>
      <c r="F52" s="4" t="inlineStr">
        <is>
          <t>100.00</t>
        </is>
      </c>
    </row>
    <row collapsed="false" customFormat="false" customHeight="false" hidden="false" ht="12.1" outlineLevel="0" r="53">
      <c r="A53" s="5" t="s">
        <f>=HYPERLINK("https://leilaoonline.net/lote/detalhe/323209", "071")</f>
      </c>
      <c r="B53" s="4" t="s">
        <f>=HYPERLINK("https://leilaoonline.net/lote/detalhe/323209", " caicareadeira/adubadeira marca Tatu cap 2.500 Kgs esteiras de inox")</f>
      </c>
      <c r="C53" s="4" t="inlineStr">
        <is>
          <t>Lote retirado</t>
        </is>
      </c>
      <c r="D53" s="4" t="inlineStr">
        <is>
          <t>0</t>
        </is>
      </c>
      <c r="E53" s="5" t="inlineStr">
        <is>
          <t>9.800,00</t>
        </is>
      </c>
      <c r="F53" s="4" t="inlineStr">
        <is>
          <t>100.00</t>
        </is>
      </c>
    </row>
    <row collapsed="false" customFormat="false" customHeight="false" hidden="false" ht="12.1" outlineLevel="0" r="54">
      <c r="A54" s="5" t="s">
        <f>=HYPERLINK("https://leilaoonline.net/lote/detalhe/323207", "072")</f>
      </c>
      <c r="B54" s="4" t="s">
        <f>=HYPERLINK("https://leilaoonline.net/lote/detalhe/323207", " plataforma de hidraulico para transporte de madeira e outros")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650,00</t>
        </is>
      </c>
      <c r="F54" s="4" t="inlineStr">
        <is>
          <t>100.00</t>
        </is>
      </c>
    </row>
    <row collapsed="false" customFormat="false" customHeight="false" hidden="false" ht="12.1" outlineLevel="0" r="55">
      <c r="A55" s="5" t="s">
        <f>=HYPERLINK("https://leilaoonline.net/lote/detalhe/323206", "073")</f>
      </c>
      <c r="B55" s="4" t="s">
        <f>=HYPERLINK("https://leilaoonline.net/lote/detalhe/323206", " barra de herbicida de 2 metros para citrus e outros")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950,00</t>
        </is>
      </c>
      <c r="F55" s="4" t="inlineStr">
        <is>
          <t>100.00</t>
        </is>
      </c>
    </row>
    <row collapsed="false" customFormat="false" customHeight="false" hidden="false" ht="12.1" outlineLevel="0" r="56">
      <c r="A56" s="5" t="s">
        <f>=HYPERLINK("https://leilaoonline.net/lote/detalhe/323220", "075")</f>
      </c>
      <c r="B56" s="4" t="s">
        <f>=HYPERLINK("https://leilaoonline.net/lote/detalhe/323220", " Laminha trazeira de hidraulico")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750,00</t>
        </is>
      </c>
      <c r="F56" s="4" t="inlineStr">
        <is>
          <t>50.00</t>
        </is>
      </c>
    </row>
    <row collapsed="false" customFormat="false" customHeight="false" hidden="false" ht="12.1" outlineLevel="0" r="57">
      <c r="A57" s="5" t="s">
        <f>=HYPERLINK("https://leilaoonline.net/lote/detalhe/323223", "076")</f>
      </c>
      <c r="B57" s="4" t="s">
        <f>=HYPERLINK("https://leilaoonline.net/lote/detalhe/323223", " Misturador de ração Nogueira capacidade 1.000 kg")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750,00</t>
        </is>
      </c>
      <c r="F57" s="4" t="inlineStr">
        <is>
          <t>50.00</t>
        </is>
      </c>
    </row>
    <row collapsed="false" customFormat="false" customHeight="false" hidden="false" ht="12.1" outlineLevel="0" r="58">
      <c r="A58" s="5" t="s">
        <f>=HYPERLINK("https://leilaoonline.net/lote/detalhe/323218", "077")</f>
      </c>
      <c r="B58" s="4" t="s">
        <f>=HYPERLINK("https://leilaoonline.net/lote/detalhe/323218", " Unidade hidraulica")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750,00</t>
        </is>
      </c>
      <c r="F58" s="4" t="inlineStr">
        <is>
          <t>100.00</t>
        </is>
      </c>
    </row>
    <row collapsed="false" customFormat="false" customHeight="false" hidden="false" ht="12.1" outlineLevel="0" r="59">
      <c r="A59" s="5" t="s">
        <f>=HYPERLINK("https://leilaoonline.net/lote/detalhe/323225", "078")</f>
      </c>
      <c r="B59" s="4" t="s">
        <f>=HYPERLINK("https://leilaoonline.net/lote/detalhe/323225", " Calcareadeira de coco de arrasto")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1.100,00</t>
        </is>
      </c>
      <c r="F59" s="4" t="inlineStr">
        <is>
          <t>50.00</t>
        </is>
      </c>
    </row>
    <row collapsed="false" customFormat="false" customHeight="false" hidden="false" ht="12.1" outlineLevel="0" r="60">
      <c r="A60" s="5" t="s">
        <f>=HYPERLINK("https://leilaoonline.net/lote/detalhe/323217", "080")</f>
      </c>
      <c r="B60" s="4" t="s">
        <f>=HYPERLINK("https://leilaoonline.net/lote/detalhe/323217", " compressor movido a trator")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750,00</t>
        </is>
      </c>
      <c r="F60" s="4" t="inlineStr">
        <is>
          <t>100.00</t>
        </is>
      </c>
    </row>
    <row collapsed="false" customFormat="false" customHeight="false" hidden="false" ht="12.1" outlineLevel="0" r="61">
      <c r="A61" s="5" t="s">
        <f>=HYPERLINK("https://leilaoonline.net/lote/detalhe/323215", "082")</f>
      </c>
      <c r="B61" s="4" t="s">
        <f>=HYPERLINK("https://leilaoonline.net/lote/detalhe/323215", " ensiladeira JUMIL modelo blue Line")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950,00</t>
        </is>
      </c>
      <c r="F61" s="4" t="inlineStr">
        <is>
          <t>100.00</t>
        </is>
      </c>
    </row>
    <row collapsed="false" customFormat="false" customHeight="false" hidden="false" ht="12.1" outlineLevel="0" r="62">
      <c r="A62" s="5" t="s">
        <f>=HYPERLINK("https://leilaoonline.net/lote/detalhe/323208", "083")</f>
      </c>
      <c r="B62" s="4" t="s">
        <f>=HYPERLINK("https://leilaoonline.net/lote/detalhe/323208", " lote de parafusos diveros (diversos tamanhos, porcas , arruelas etç) aprox. 200 kgs")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380,00</t>
        </is>
      </c>
      <c r="F62" s="4" t="inlineStr">
        <is>
          <t>100.00</t>
        </is>
      </c>
    </row>
    <row collapsed="false" customFormat="false" customHeight="false" hidden="false" ht="12.1" outlineLevel="0" r="63">
      <c r="A63" s="5" t="s">
        <f>=HYPERLINK("https://leilaoonline.net/lote/detalhe/323229", "084")</f>
      </c>
      <c r="B63" s="4" t="s">
        <f>=HYPERLINK("https://leilaoonline.net/lote/detalhe/323229", " Atomizador jacto 200 litros")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750,00</t>
        </is>
      </c>
      <c r="F63" s="4" t="inlineStr">
        <is>
          <t>50.00</t>
        </is>
      </c>
    </row>
    <row collapsed="false" customFormat="false" customHeight="false" hidden="false" ht="12.1" outlineLevel="0" r="64">
      <c r="A64" s="5" t="s">
        <f>=HYPERLINK("https://leilaoonline.net/lote/detalhe/323213", "086")</f>
      </c>
      <c r="B64" s="4" t="s">
        <f>=HYPERLINK("https://leilaoonline.net/lote/detalhe/323213", " roçadeira de arrasto")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2.250,00</t>
        </is>
      </c>
      <c r="F64" s="4" t="inlineStr">
        <is>
          <t>100.00</t>
        </is>
      </c>
    </row>
    <row collapsed="false" customFormat="false" customHeight="false" hidden="false" ht="12.1" outlineLevel="0" r="65">
      <c r="A65" s="5" t="s">
        <f>=HYPERLINK("https://leilaoonline.net/lote/detalhe/323224", "088")</f>
      </c>
      <c r="B65" s="4" t="s">
        <f>=HYPERLINK("https://leilaoonline.net/lote/detalhe/323224", " Ensiladeira Jumil")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1.100,00</t>
        </is>
      </c>
      <c r="F65" s="4" t="inlineStr">
        <is>
          <t>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2026-07-22T21:48:48.00Z</dcterms:created>
  <dc:creator>Tellks Tecnologia</dc:creator>
  <cp:revision>0</cp:revision>
</cp:coreProperties>
</file>