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PISTÔES, PNEUS, CABINES E COMPONENTES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22/01/2026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=HYPERLINK("https://leilaoonline.net/lote/detalhe/316937", "001")</f>
      </c>
      <c r="B11" s="4" t="s">
        <f>=HYPERLINK("https://leilaoonline.net/lote/detalhe/316937", " MOTOR DE TRAÇÃO CAT 345 / 349")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=HYPERLINK("https://leilaoonline.net/lote/detalhe/316808", "002")</f>
      </c>
      <c r="B12" s="4" t="s">
        <f>=HYPERLINK("https://leilaoonline.net/lote/detalhe/316808", " MOTOR DE TRAÇÃO CAT 345C /349")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=HYPERLINK("https://leilaoonline.net/lote/detalhe/316795", "003")</f>
      </c>
      <c r="B13" s="4" t="s">
        <f>=HYPERLINK("https://leilaoonline.net/lote/detalhe/316795", " MOTOR DE TRAÇÃO LIEBHEER")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=HYPERLINK("https://leilaoonline.net/lote/detalhe/316930", "008")</f>
      </c>
      <c r="B14" s="4" t="s">
        <f>=HYPERLINK("https://leilaoonline.net/lote/detalhe/316930", " MOTOR DE TRAÇÃO CAT 345C")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1.500,00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=HYPERLINK("https://leilaoonline.net/lote/detalhe/316759", "009")</f>
      </c>
      <c r="B15" s="4" t="s">
        <f>=HYPERLINK("https://leilaoonline.net/lote/detalhe/316759", " MOTOR DE TRAÇÃO KOMATSU PC600")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=HYPERLINK("https://leilaoonline.net/lote/detalhe/316769", "013")</f>
      </c>
      <c r="B16" s="4" t="s">
        <f>=HYPERLINK("https://leilaoonline.net/lote/detalhe/316769", " MOTOR DE TRAÇÃO KOMATSU PC600")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=HYPERLINK("https://leilaoonline.net/lote/detalhe/316916", "014")</f>
      </c>
      <c r="B17" s="4" t="s">
        <f>=HYPERLINK("https://leilaoonline.net/lote/detalhe/316916", " MOTOR DE TRAÇÃO CAT 345C")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=HYPERLINK("https://leilaoonline.net/lote/detalhe/316923", "015")</f>
      </c>
      <c r="B18" s="4" t="s">
        <f>=HYPERLINK("https://leilaoonline.net/lote/detalhe/316923", " MOTOR DE TRAÇÃO CAT 345C")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=HYPERLINK("https://leilaoonline.net/lote/detalhe/316779", "018")</f>
      </c>
      <c r="B19" s="4" t="s">
        <f>=HYPERLINK("https://leilaoonline.net/lote/detalhe/316779", " MOTOR DE TRAÇÃO LIEBHEER")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=HYPERLINK("https://leilaoonline.net/lote/detalhe/316820", "020")</f>
      </c>
      <c r="B20" s="4" t="s">
        <f>=HYPERLINK("https://leilaoonline.net/lote/detalhe/316820", " CABINE LIUGONG (VAZIA)")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=HYPERLINK("https://leilaoonline.net/lote/detalhe/316821", "021")</f>
      </c>
      <c r="B21" s="4" t="s">
        <f>=HYPERLINK("https://leilaoonline.net/lote/detalhe/316821", " CABINE LIEBHEER (VAZIA)")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=HYPERLINK("https://leilaoonline.net/lote/detalhe/316942", "022")</f>
      </c>
      <c r="B22" s="4" t="s">
        <f>=HYPERLINK("https://leilaoonline.net/lote/detalhe/316942", " CABINE DOOSAN (VAZIA)")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=HYPERLINK("https://leilaoonline.net/lote/detalhe/316822", "023")</f>
      </c>
      <c r="B23" s="4" t="s">
        <f>=HYPERLINK("https://leilaoonline.net/lote/detalhe/316822", " CABINE DOOSAN (VAZIA)")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=HYPERLINK("https://leilaoonline.net/lote/detalhe/316823", "024")</f>
      </c>
      <c r="B24" s="4" t="s">
        <f>=HYPERLINK("https://leilaoonline.net/lote/detalhe/316823", " CABINE CAT (VAZIA)")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=HYPERLINK("https://leilaoonline.net/lote/detalhe/316943", "025")</f>
      </c>
      <c r="B25" s="4" t="s">
        <f>=HYPERLINK("https://leilaoonline.net/lote/detalhe/316943", " CABINE CAT 966H (VAZIA 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=HYPERLINK("https://leilaoonline.net/lote/detalhe/316944", "026")</f>
      </c>
      <c r="B26" s="4" t="s">
        <f>=HYPERLINK("https://leilaoonline.net/lote/detalhe/316944", " CABINE CAT 950H (VAZIA 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=HYPERLINK("https://leilaoonline.net/lote/detalhe/316945", "027")</f>
      </c>
      <c r="B27" s="4" t="s">
        <f>=HYPERLINK("https://leilaoonline.net/lote/detalhe/316945", " CABINE CAT 950H ( VAZIA 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=HYPERLINK("https://leilaoonline.net/lote/detalhe/316824", "028")</f>
      </c>
      <c r="B28" s="4" t="s">
        <f>=HYPERLINK("https://leilaoonline.net/lote/detalhe/316824", " CABINE LIEBHEER (VAZIA 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=HYPERLINK("https://leilaoonline.net/lote/detalhe/316825", "029")</f>
      </c>
      <c r="B29" s="4" t="s">
        <f>=HYPERLINK("https://leilaoonline.net/lote/detalhe/316825", " CABINE LIEBHEER ( VAZIA 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=HYPERLINK("https://leilaoonline.net/lote/detalhe/316826", "030")</f>
      </c>
      <c r="B30" s="4" t="s">
        <f>=HYPERLINK("https://leilaoonline.net/lote/detalhe/316826", " CABINE LIEBHEER (VAZIA 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=HYPERLINK("https://leilaoonline.net/lote/detalhe/316946", "031")</f>
      </c>
      <c r="B31" s="4" t="s">
        <f>=HYPERLINK("https://leilaoonline.net/lote/detalhe/316946", " CABINE LIEBHEER ( VAZIA 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=HYPERLINK("https://leilaoonline.net/lote/detalhe/316947", "032")</f>
      </c>
      <c r="B32" s="4" t="s">
        <f>=HYPERLINK("https://leilaoonline.net/lote/detalhe/316947", " CABINE CAT 950H ( VAZIA 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=HYPERLINK("https://leilaoonline.net/lote/detalhe/316827", "033")</f>
      </c>
      <c r="B33" s="4" t="s">
        <f>=HYPERLINK("https://leilaoonline.net/lote/detalhe/316827", " CABINE CAT ( VAZIA 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=HYPERLINK("https://leilaoonline.net/lote/detalhe/316828", "034")</f>
      </c>
      <c r="B34" s="4" t="s">
        <f>=HYPERLINK("https://leilaoonline.net/lote/detalhe/316828", " CABINE CAT 140M ( VAZIA 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=HYPERLINK("https://leilaoonline.net/lote/detalhe/316948", "035")</f>
      </c>
      <c r="B35" s="4" t="s">
        <f>=HYPERLINK("https://leilaoonline.net/lote/detalhe/316948", " CABINE JCB 330 ( VAZIA 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=HYPERLINK("https://leilaoonline.net/lote/detalhe/316949", "036")</f>
      </c>
      <c r="B36" s="4" t="s">
        <f>=HYPERLINK("https://leilaoonline.net/lote/detalhe/316949", " CABINE DOOSAN ( VAZIA 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=HYPERLINK("https://leilaoonline.net/lote/detalhe/316950", "037")</f>
      </c>
      <c r="B37" s="4" t="s">
        <f>=HYPERLINK("https://leilaoonline.net/lote/detalhe/316950", " CABINE CAT 950H (VAZIA 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=HYPERLINK("https://leilaoonline.net/lote/detalhe/316951", "038")</f>
      </c>
      <c r="B38" s="4" t="s">
        <f>=HYPERLINK("https://leilaoonline.net/lote/detalhe/316951", " CABINE CAT 938H ( VAZIA 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=HYPERLINK("https://leilaoonline.net/lote/detalhe/316952", "039")</f>
      </c>
      <c r="B39" s="4" t="s">
        <f>=HYPERLINK("https://leilaoonline.net/lote/detalhe/316952", " CABINE CAT 321 DL (VAZIA 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=HYPERLINK("https://leilaoonline.net/lote/detalhe/316829", "040")</f>
      </c>
      <c r="B40" s="4" t="s">
        <f>=HYPERLINK("https://leilaoonline.net/lote/detalhe/316829", " CABINE CAT 960F ( VAZIA 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=HYPERLINK("https://leilaoonline.net/lote/detalhe/316953", "041")</f>
      </c>
      <c r="B41" s="4" t="s">
        <f>=HYPERLINK("https://leilaoonline.net/lote/detalhe/316953", " CABINE CAT 962G ( VAZIA 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=HYPERLINK("https://leilaoonline.net/lote/detalhe/316830", "042")</f>
      </c>
      <c r="B42" s="4" t="s">
        <f>=HYPERLINK("https://leilaoonline.net/lote/detalhe/316830", " CABINE CAT ( VAZIA 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20.00</t>
        </is>
      </c>
    </row>
    <row collapsed="false" customFormat="false" customHeight="false" hidden="false" ht="12.1" outlineLevel="0" r="43">
      <c r="A43" s="5" t="s">
        <f>=HYPERLINK("https://leilaoonline.net/lote/detalhe/316832", "043")</f>
      </c>
      <c r="B43" s="4" t="s">
        <f>=HYPERLINK("https://leilaoonline.net/lote/detalhe/316832", " CABINE CAT 950F ( VAZIA 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=HYPERLINK("https://leilaoonline.net/lote/detalhe/316831", "044")</f>
      </c>
      <c r="B44" s="4" t="s">
        <f>=HYPERLINK("https://leilaoonline.net/lote/detalhe/316831", " CABINE KOMATSU W.A380 ( VAZIA 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300.00</t>
        </is>
      </c>
    </row>
    <row collapsed="false" customFormat="false" customHeight="false" hidden="false" ht="12.1" outlineLevel="0" r="45">
      <c r="A45" s="5" t="s">
        <f>=HYPERLINK("https://leilaoonline.net/lote/detalhe/316833", "046")</f>
      </c>
      <c r="B45" s="4" t="s">
        <f>=HYPERLINK("https://leilaoonline.net/lote/detalhe/316833", " CABINE CAT W130 (VAZIA 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=HYPERLINK("https://leilaoonline.net/lote/detalhe/316834", "047")</f>
      </c>
      <c r="B46" s="4" t="s">
        <f>=HYPERLINK("https://leilaoonline.net/lote/detalhe/316834", " CABINE DOOSAN ( VAZIA 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=HYPERLINK("https://leilaoonline.net/lote/detalhe/317340", "048")</f>
      </c>
      <c r="B47" s="4" t="s">
        <f>=HYPERLINK("https://leilaoonline.net/lote/detalhe/317340", " CABINE CAT 966 R (VAZIA)")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=HYPERLINK("https://leilaoonline.net/lote/detalhe/316954", "049")</f>
      </c>
      <c r="B48" s="4" t="s">
        <f>=HYPERLINK("https://leilaoonline.net/lote/detalhe/316954", " CABINE CAT 135H ( VAZIA 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1.500,00</t>
        </is>
      </c>
      <c r="F48" s="4" t="inlineStr">
        <is>
          <t>300.00</t>
        </is>
      </c>
    </row>
    <row collapsed="false" customFormat="false" customHeight="false" hidden="false" ht="12.1" outlineLevel="0" r="49">
      <c r="A49" s="5" t="s">
        <f>=HYPERLINK("https://leilaoonline.net/lote/detalhe/316835", "050")</f>
      </c>
      <c r="B49" s="4" t="s">
        <f>=HYPERLINK("https://leilaoonline.net/lote/detalhe/316835", " CABINE LIEBHER ( VAZIA 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=HYPERLINK("https://leilaoonline.net/lote/detalhe/316836", "051")</f>
      </c>
      <c r="B50" s="4" t="s">
        <f>=HYPERLINK("https://leilaoonline.net/lote/detalhe/316836", " CABINE LIEBEER (VAZIA 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1.500,00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=HYPERLINK("https://leilaoonline.net/lote/detalhe/316757", "052")</f>
      </c>
      <c r="B51" s="4" t="s">
        <f>=HYPERLINK("https://leilaoonline.net/lote/detalhe/316757", " MOTOR DE GIRO KOMATSU PC400")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=HYPERLINK("https://leilaoonline.net/lote/detalhe/316914", "053")</f>
      </c>
      <c r="B52" s="4" t="s">
        <f>=HYPERLINK("https://leilaoonline.net/lote/detalhe/316914", " MOTOR DE GIRO CAT 345C")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=HYPERLINK("https://leilaoonline.net/lote/detalhe/316772", "054")</f>
      </c>
      <c r="B53" s="4" t="s">
        <f>=HYPERLINK("https://leilaoonline.net/lote/detalhe/316772", " MOTOR DE GIRO CAT")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=HYPERLINK("https://leilaoonline.net/lote/detalhe/316756", "055")</f>
      </c>
      <c r="B54" s="4" t="s">
        <f>=HYPERLINK("https://leilaoonline.net/lote/detalhe/316756", " MOTOR DE GIRO KOMATSU PC 600")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=HYPERLINK("https://leilaoonline.net/lote/detalhe/316915", "056")</f>
      </c>
      <c r="B55" s="4" t="s">
        <f>=HYPERLINK("https://leilaoonline.net/lote/detalhe/316915", " MOTOR DE GIRO JCB 330")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=HYPERLINK("https://leilaoonline.net/lote/detalhe/316791", "057")</f>
      </c>
      <c r="B56" s="4" t="s">
        <f>=HYPERLINK("https://leilaoonline.net/lote/detalhe/316791", " MOTOR DE GIRO KOMATSU PC600")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=HYPERLINK("https://leilaoonline.net/lote/detalhe/316929", "058")</f>
      </c>
      <c r="B57" s="4" t="s">
        <f>=HYPERLINK("https://leilaoonline.net/lote/detalhe/316929", " MOTOR DE GIRO CAT 320 DL")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=HYPERLINK("https://leilaoonline.net/lote/detalhe/316927", "059")</f>
      </c>
      <c r="B58" s="4" t="s">
        <f>=HYPERLINK("https://leilaoonline.net/lote/detalhe/316927", " MOTOR DE GIRO KOMATSU PC 600")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=HYPERLINK("https://leilaoonline.net/lote/detalhe/316788", "060")</f>
      </c>
      <c r="B59" s="4" t="s">
        <f>=HYPERLINK("https://leilaoonline.net/lote/detalhe/316788", " MOTOR DE GIRO CAT")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=HYPERLINK("https://leilaoonline.net/lote/detalhe/316751", "061")</f>
      </c>
      <c r="B60" s="4" t="s">
        <f>=HYPERLINK("https://leilaoonline.net/lote/detalhe/316751", " TRANSMISSÃO CAT D8N")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=HYPERLINK("https://leilaoonline.net/lote/detalhe/316771", "063")</f>
      </c>
      <c r="B61" s="4" t="s">
        <f>=HYPERLINK("https://leilaoonline.net/lote/detalhe/316771", " TRANSMISSÃO CAT D4E")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=HYPERLINK("https://leilaoonline.net/lote/detalhe/316977", "064")</f>
      </c>
      <c r="B62" s="4" t="s">
        <f>=HYPERLINK("https://leilaoonline.net/lote/detalhe/316977", " TRANSMISSÃO CAT 621B")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=HYPERLINK("https://leilaoonline.net/lote/detalhe/316749", "065")</f>
      </c>
      <c r="B63" s="4" t="s">
        <f>=HYPERLINK("https://leilaoonline.net/lote/detalhe/316749", " TRANSMISSÃO CAT D7E")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2.000,00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=HYPERLINK("https://leilaoonline.net/lote/detalhe/316790", "065")</f>
      </c>
      <c r="B64" s="4" t="s">
        <f>=HYPERLINK("https://leilaoonline.net/lote/detalhe/316790", " TRANSMISSÃO CAT D7E")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2.000,00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=HYPERLINK("https://leilaoonline.net/lote/detalhe/316768", "066")</f>
      </c>
      <c r="B65" s="4" t="s">
        <f>=HYPERLINK("https://leilaoonline.net/lote/detalhe/316768", " TRANSMISSÃO CAT D8H")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=HYPERLINK("https://leilaoonline.net/lote/detalhe/316750", "069")</f>
      </c>
      <c r="B66" s="4" t="s">
        <f>=HYPERLINK("https://leilaoonline.net/lote/detalhe/316750", " TRANSMISSÃO CAT 950G")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=HYPERLINK("https://leilaoonline.net/lote/detalhe/316911", "070")</f>
      </c>
      <c r="B67" s="4" t="s">
        <f>=HYPERLINK("https://leilaoonline.net/lote/detalhe/316911", " TRANSMISSÃO CAT D8K")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5.000,00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=HYPERLINK("https://leilaoonline.net/lote/detalhe/316910", "071")</f>
      </c>
      <c r="B68" s="4" t="s">
        <f>=HYPERLINK("https://leilaoonline.net/lote/detalhe/316910", " TRANSMISSÃO CLARK")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3.000,00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=HYPERLINK("https://leilaoonline.net/lote/detalhe/316909", "072")</f>
      </c>
      <c r="B69" s="4" t="s">
        <f>=HYPERLINK("https://leilaoonline.net/lote/detalhe/316909", " TRANSMISSÃO CLARK")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2.000,00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=HYPERLINK("https://leilaoonline.net/lote/detalhe/316926", "073")</f>
      </c>
      <c r="B70" s="4" t="s">
        <f>=HYPERLINK("https://leilaoonline.net/lote/detalhe/316926", " TRANSMISSÃO ZF")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2.000,00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=HYPERLINK("https://leilaoonline.net/lote/detalhe/316776", "075")</f>
      </c>
      <c r="B71" s="4" t="s">
        <f>=HYPERLINK("https://leilaoonline.net/lote/detalhe/316776", " RODA GUIA LIEBHEER")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3.000,00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=HYPERLINK("https://leilaoonline.net/lote/detalhe/316775", "079")</f>
      </c>
      <c r="B72" s="4" t="s">
        <f>=HYPERLINK("https://leilaoonline.net/lote/detalhe/316775", " RODA GUIA CAT D9H")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2.000,00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=HYPERLINK("https://leilaoonline.net/lote/detalhe/316755", "080")</f>
      </c>
      <c r="B73" s="4" t="s">
        <f>=HYPERLINK("https://leilaoonline.net/lote/detalhe/316755", " RODA CAT CAT D8K")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2.000,00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=HYPERLINK("https://leilaoonline.net/lote/detalhe/316774", "082")</f>
      </c>
      <c r="B74" s="4" t="s">
        <f>=HYPERLINK("https://leilaoonline.net/lote/detalhe/316774", " RODA GUIA HYUNDAY")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=HYPERLINK("https://leilaoonline.net/lote/detalhe/316777", "086")</f>
      </c>
      <c r="B75" s="4" t="s">
        <f>=HYPERLINK("https://leilaoonline.net/lote/detalhe/316777", " RODA GUIA KOMATSU PC 150")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=HYPERLINK("https://leilaoonline.net/lote/detalhe/316752", "088")</f>
      </c>
      <c r="B76" s="4" t="s">
        <f>=HYPERLINK("https://leilaoonline.net/lote/detalhe/316752", " RODA GUIA CAT D8N")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=HYPERLINK("https://leilaoonline.net/lote/detalhe/316792", "100")</f>
      </c>
      <c r="B77" s="4" t="s">
        <f>=HYPERLINK("https://leilaoonline.net/lote/detalhe/316792", " COMANDO HIDRAULICO")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2.000,00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=HYPERLINK("https://leilaoonline.net/lote/detalhe/316758", "101")</f>
      </c>
      <c r="B78" s="4" t="s">
        <f>=HYPERLINK("https://leilaoonline.net/lote/detalhe/316758", " COMANDO HIDRAULICO")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2.000,00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=HYPERLINK("https://leilaoonline.net/lote/detalhe/316784", "102")</f>
      </c>
      <c r="B79" s="4" t="s">
        <f>=HYPERLINK("https://leilaoonline.net/lote/detalhe/316784", " COMANDO HIDRAULICO")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2.000,00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=HYPERLINK("https://leilaoonline.net/lote/detalhe/316925", "105")</f>
      </c>
      <c r="B80" s="4" t="s">
        <f>=HYPERLINK("https://leilaoonline.net/lote/detalhe/316925", " COMANDO HIDRAULICO")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2.000,00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=HYPERLINK("https://leilaoonline.net/lote/detalhe/316924", "106")</f>
      </c>
      <c r="B81" s="4" t="s">
        <f>=HYPERLINK("https://leilaoonline.net/lote/detalhe/316924", " COMANDO HIDRAULICO")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2.000,00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=HYPERLINK("https://leilaoonline.net/lote/detalhe/316786", "110")</f>
      </c>
      <c r="B82" s="4" t="s">
        <f>=HYPERLINK("https://leilaoonline.net/lote/detalhe/316786", " RADIADOR DOOSAN DL-250")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=HYPERLINK("https://leilaoonline.net/lote/detalhe/316928", "111")</f>
      </c>
      <c r="B83" s="4" t="s">
        <f>=HYPERLINK("https://leilaoonline.net/lote/detalhe/316928", " RADIADOR CAT D9H")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2.000,00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=HYPERLINK("https://leilaoonline.net/lote/detalhe/316787", "112")</f>
      </c>
      <c r="B84" s="4" t="s">
        <f>=HYPERLINK("https://leilaoonline.net/lote/detalhe/316787", " RADIADOR CAT 320B")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3.000,00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=HYPERLINK("https://leilaoonline.net/lote/detalhe/316978", "113")</f>
      </c>
      <c r="B85" s="4" t="s">
        <f>=HYPERLINK("https://leilaoonline.net/lote/detalhe/316978", " RADIADOR CAT 621R")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2.000,00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=HYPERLINK("https://leilaoonline.net/lote/detalhe/316966", "114")</f>
      </c>
      <c r="B86" s="4" t="s">
        <f>=HYPERLINK("https://leilaoonline.net/lote/detalhe/316966", " RADIADOR CAT 950H")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2.000,00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=HYPERLINK("https://leilaoonline.net/lote/detalhe/316785", "115")</f>
      </c>
      <c r="B87" s="4" t="s">
        <f>=HYPERLINK("https://leilaoonline.net/lote/detalhe/316785", " RADIADOR VOLVO G940")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5.000,00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=HYPERLINK("https://leilaoonline.net/lote/detalhe/316763", "116")</f>
      </c>
      <c r="B88" s="4" t="s">
        <f>=HYPERLINK("https://leilaoonline.net/lote/detalhe/316763", " RADIADOR KOMATSU PC200")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3.000,00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=HYPERLINK("https://leilaoonline.net/lote/detalhe/316762", "117")</f>
      </c>
      <c r="B89" s="4" t="s">
        <f>=HYPERLINK("https://leilaoonline.net/lote/detalhe/316762", " RADIADOR VOGELE 50")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2.000,00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=HYPERLINK("https://leilaoonline.net/lote/detalhe/316796", "118")</f>
      </c>
      <c r="B90" s="4" t="s">
        <f>=HYPERLINK("https://leilaoonline.net/lote/detalhe/316796", " RADIADOR VOLVO G940")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2.000,00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=HYPERLINK("https://leilaoonline.net/lote/detalhe/316798", "121")</f>
      </c>
      <c r="B91" s="4" t="s">
        <f>=HYPERLINK("https://leilaoonline.net/lote/detalhe/316798", " TROCADOR DE CALOR TEMA TERRA")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=HYPERLINK("https://leilaoonline.net/lote/detalhe/316803", "122")</f>
      </c>
      <c r="B92" s="4" t="s">
        <f>=HYPERLINK("https://leilaoonline.net/lote/detalhe/316803", " TROCADOR DE CALOR TEMA TERRA")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=HYPERLINK("https://leilaoonline.net/lote/detalhe/316956", "126")</f>
      </c>
      <c r="B93" s="4" t="s">
        <f>=HYPERLINK("https://leilaoonline.net/lote/detalhe/316956", " CABINE JCB 3.C (VAZIA)")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=HYPERLINK("https://leilaoonline.net/lote/detalhe/316955", "127")</f>
      </c>
      <c r="B94" s="4" t="s">
        <f>=HYPERLINK("https://leilaoonline.net/lote/detalhe/316955", " CABINE LIEBHEER (VAZIA 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1.500,00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=HYPERLINK("https://leilaoonline.net/lote/detalhe/316957", "128")</f>
      </c>
      <c r="B95" s="4" t="s">
        <f>=HYPERLINK("https://leilaoonline.net/lote/detalhe/316957", " CABINE LIEBHEER (VAZIA 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=HYPERLINK("https://leilaoonline.net/lote/detalhe/316837", "129")</f>
      </c>
      <c r="B96" s="4" t="s">
        <f>=HYPERLINK("https://leilaoonline.net/lote/detalhe/316837", " CABINE CAT (VAZIA)")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=HYPERLINK("https://leilaoonline.net/lote/detalhe/316958", "130")</f>
      </c>
      <c r="B97" s="4" t="s">
        <f>=HYPERLINK("https://leilaoonline.net/lote/detalhe/316958", " CABINE CAT 950G (VAZIA)")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1.500,00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=HYPERLINK("https://leilaoonline.net/lote/detalhe/316959", "131")</f>
      </c>
      <c r="B98" s="4" t="s">
        <f>=HYPERLINK("https://leilaoonline.net/lote/detalhe/316959", " CABINE CASE 721 C (VAZIA)")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1.500,00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=HYPERLINK("https://leilaoonline.net/lote/detalhe/316838", "132")</f>
      </c>
      <c r="B99" s="4" t="s">
        <f>=HYPERLINK("https://leilaoonline.net/lote/detalhe/316838", " CABINE KOMATSU PC 600 (VAZIA)")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1.500,00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=HYPERLINK("https://leilaoonline.net/lote/detalhe/316972", "133")</f>
      </c>
      <c r="B100" s="4" t="s">
        <f>=HYPERLINK("https://leilaoonline.net/lote/detalhe/316972", " MINI CARREGADEIRA CAT 246D (SEM MOTOR 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=HYPERLINK("https://leilaoonline.net/lote/detalhe/316968", "134")</f>
      </c>
      <c r="B101" s="4" t="s">
        <f>=HYPERLINK("https://leilaoonline.net/lote/detalhe/316968", " MINI CARREGADEIRA CAT 226 (SEM MOTOR 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10.000,00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=HYPERLINK("https://leilaoonline.net/lote/detalhe/316960", "136")</f>
      </c>
      <c r="B102" s="4" t="s">
        <f>=HYPERLINK("https://leilaoonline.net/lote/detalhe/316960", " PISTÃO CAT 330C")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1.500,00</t>
        </is>
      </c>
      <c r="F102" s="4" t="inlineStr">
        <is>
          <t>350.00</t>
        </is>
      </c>
    </row>
    <row collapsed="false" customFormat="false" customHeight="false" hidden="false" ht="12.1" outlineLevel="0" r="103">
      <c r="A103" s="5" t="s">
        <f>=HYPERLINK("https://leilaoonline.net/lote/detalhe/316961", "137")</f>
      </c>
      <c r="B103" s="4" t="s">
        <f>=HYPERLINK("https://leilaoonline.net/lote/detalhe/316961", " PISTÃO CAT 330C")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1.500,00</t>
        </is>
      </c>
      <c r="F103" s="4" t="inlineStr">
        <is>
          <t>350.00</t>
        </is>
      </c>
    </row>
    <row collapsed="false" customFormat="false" customHeight="false" hidden="false" ht="12.1" outlineLevel="0" r="104">
      <c r="A104" s="5" t="s">
        <f>=HYPERLINK("https://leilaoonline.net/lote/detalhe/316844", "140")</f>
      </c>
      <c r="B104" s="4" t="s">
        <f>=HYPERLINK("https://leilaoonline.net/lote/detalhe/316844", " PISTÃO CAT D6-T")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1.500,00</t>
        </is>
      </c>
      <c r="F104" s="4" t="inlineStr">
        <is>
          <t>300.00</t>
        </is>
      </c>
    </row>
    <row collapsed="false" customFormat="false" customHeight="false" hidden="false" ht="12.1" outlineLevel="0" r="105">
      <c r="A105" s="5" t="s">
        <f>=HYPERLINK("https://leilaoonline.net/lote/detalhe/316859", "141")</f>
      </c>
      <c r="B105" s="4" t="s">
        <f>=HYPERLINK("https://leilaoonline.net/lote/detalhe/316859", " PISTÃO CAT 966H LEVANTE")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1.500,00</t>
        </is>
      </c>
      <c r="F105" s="4" t="inlineStr">
        <is>
          <t>300.00</t>
        </is>
      </c>
    </row>
    <row collapsed="false" customFormat="false" customHeight="false" hidden="false" ht="12.1" outlineLevel="0" r="106">
      <c r="A106" s="5" t="s">
        <f>=HYPERLINK("https://leilaoonline.net/lote/detalhe/316843", "143")</f>
      </c>
      <c r="B106" s="4" t="s">
        <f>=HYPERLINK("https://leilaoonline.net/lote/detalhe/316843", " PISTÃO CAT 330C")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5.000,00</t>
        </is>
      </c>
      <c r="F106" s="4" t="inlineStr">
        <is>
          <t>350.00</t>
        </is>
      </c>
    </row>
    <row collapsed="false" customFormat="false" customHeight="false" hidden="false" ht="12.1" outlineLevel="0" r="107">
      <c r="A107" s="5" t="s">
        <f>=HYPERLINK("https://leilaoonline.net/lote/detalhe/316847", "145")</f>
      </c>
      <c r="B107" s="4" t="s">
        <f>=HYPERLINK("https://leilaoonline.net/lote/detalhe/316847", " PISTÃO CAT 966H")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1.500,00</t>
        </is>
      </c>
      <c r="F107" s="4" t="inlineStr">
        <is>
          <t>300.00</t>
        </is>
      </c>
    </row>
    <row collapsed="false" customFormat="false" customHeight="false" hidden="false" ht="12.1" outlineLevel="0" r="108">
      <c r="A108" s="5" t="s">
        <f>=HYPERLINK("https://leilaoonline.net/lote/detalhe/316853", "146")</f>
      </c>
      <c r="B108" s="4" t="s">
        <f>=HYPERLINK("https://leilaoonline.net/lote/detalhe/316853", " PISTÃO CAT966H")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1.500,00</t>
        </is>
      </c>
      <c r="F108" s="4" t="inlineStr">
        <is>
          <t>300.00</t>
        </is>
      </c>
    </row>
    <row collapsed="false" customFormat="false" customHeight="false" hidden="false" ht="12.1" outlineLevel="0" r="109">
      <c r="A109" s="5" t="s">
        <f>=HYPERLINK("https://leilaoonline.net/lote/detalhe/316850", "148")</f>
      </c>
      <c r="B109" s="4" t="s">
        <f>=HYPERLINK("https://leilaoonline.net/lote/detalhe/316850", " PISTÃO CAT COM H 330C")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=HYPERLINK("https://leilaoonline.net/lote/detalhe/316852", "149")</f>
      </c>
      <c r="B110" s="4" t="s">
        <f>=HYPERLINK("https://leilaoonline.net/lote/detalhe/316852", " PISTÃO CAT 966H")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1.500,00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=HYPERLINK("https://leilaoonline.net/lote/detalhe/316932", "150")</f>
      </c>
      <c r="B111" s="4" t="s">
        <f>=HYPERLINK("https://leilaoonline.net/lote/detalhe/316932", " CONCHA CAT 416 D")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2.500,00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=HYPERLINK("https://leilaoonline.net/lote/detalhe/316933", "151")</f>
      </c>
      <c r="B112" s="4" t="s">
        <f>=HYPERLINK("https://leilaoonline.net/lote/detalhe/316933", " CONCHA JCB 3C")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2.500,00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=HYPERLINK("https://leilaoonline.net/lote/detalhe/316799", "152")</f>
      </c>
      <c r="B113" s="4" t="s">
        <f>=HYPERLINK("https://leilaoonline.net/lote/detalhe/316799", " TANQUE HIDRAULICO CAT 924G")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300.00</t>
        </is>
      </c>
    </row>
    <row collapsed="false" customFormat="false" customHeight="false" hidden="false" ht="12.1" outlineLevel="0" r="114">
      <c r="A114" s="5" t="s">
        <f>=HYPERLINK("https://leilaoonline.net/lote/detalhe/316800", "153")</f>
      </c>
      <c r="B114" s="4" t="s">
        <f>=HYPERLINK("https://leilaoonline.net/lote/detalhe/316800", " TANQUE HIDRAULICO CAT 336D")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1.000,00</t>
        </is>
      </c>
      <c r="F114" s="4" t="inlineStr">
        <is>
          <t>300.00</t>
        </is>
      </c>
    </row>
    <row collapsed="false" customFormat="false" customHeight="false" hidden="false" ht="12.1" outlineLevel="0" r="115">
      <c r="A115" s="5" t="s">
        <f>=HYPERLINK("https://leilaoonline.net/lote/detalhe/316801", "154")</f>
      </c>
      <c r="B115" s="4" t="s">
        <f>=HYPERLINK("https://leilaoonline.net/lote/detalhe/316801", " TANQUE HIDRAULICO CAT D6R")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1.000,00</t>
        </is>
      </c>
      <c r="F115" s="4" t="inlineStr">
        <is>
          <t>300.00</t>
        </is>
      </c>
    </row>
    <row collapsed="false" customFormat="false" customHeight="false" hidden="false" ht="12.1" outlineLevel="0" r="116">
      <c r="A116" s="5" t="s">
        <f>=HYPERLINK("https://leilaoonline.net/lote/detalhe/316936", "155")</f>
      </c>
      <c r="B116" s="4" t="s">
        <f>=HYPERLINK("https://leilaoonline.net/lote/detalhe/316936", "CONCHA DOOSAN  DL 250")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3.000,00</t>
        </is>
      </c>
      <c r="F116" s="4" t="inlineStr">
        <is>
          <t>300.00</t>
        </is>
      </c>
    </row>
    <row collapsed="false" customFormat="false" customHeight="false" hidden="false" ht="12.1" outlineLevel="0" r="117">
      <c r="A117" s="5" t="s">
        <f>=HYPERLINK("https://leilaoonline.net/lote/detalhe/316935", "156")</f>
      </c>
      <c r="B117" s="4" t="s">
        <f>=HYPERLINK("https://leilaoonline.net/lote/detalhe/316935", " CONCHA DOOSAN")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3.000,00</t>
        </is>
      </c>
      <c r="F117" s="4" t="inlineStr">
        <is>
          <t>300.00</t>
        </is>
      </c>
    </row>
    <row collapsed="false" customFormat="false" customHeight="false" hidden="false" ht="12.1" outlineLevel="0" r="118">
      <c r="A118" s="5" t="s">
        <f>=HYPERLINK("https://leilaoonline.net/lote/detalhe/316939", "157")</f>
      </c>
      <c r="B118" s="4" t="s">
        <f>=HYPERLINK("https://leilaoonline.net/lote/detalhe/316939", " CONCHA DOOSAN")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3.000,00</t>
        </is>
      </c>
      <c r="F118" s="4" t="inlineStr">
        <is>
          <t>300.00</t>
        </is>
      </c>
    </row>
    <row collapsed="false" customFormat="false" customHeight="false" hidden="false" ht="12.1" outlineLevel="0" r="119">
      <c r="A119" s="5" t="s">
        <f>=HYPERLINK("https://leilaoonline.net/lote/detalhe/316840", "158")</f>
      </c>
      <c r="B119" s="4" t="s">
        <f>=HYPERLINK("https://leilaoonline.net/lote/detalhe/316840", " PLATAFORMA D4E")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1.000,00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=HYPERLINK("https://leilaoonline.net/lote/detalhe/316839", "159")</f>
      </c>
      <c r="B120" s="4" t="s">
        <f>=HYPERLINK("https://leilaoonline.net/lote/detalhe/316839", " CAPOTA CAT")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1.000,00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=HYPERLINK("https://leilaoonline.net/lote/detalhe/316846", "164")</f>
      </c>
      <c r="B121" s="4" t="s">
        <f>=HYPERLINK("https://leilaoonline.net/lote/detalhe/316846", " PISTÃO CAT D8H")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1.500,00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=HYPERLINK("https://leilaoonline.net/lote/detalhe/316851", "165")</f>
      </c>
      <c r="B122" s="4" t="s">
        <f>=HYPERLINK("https://leilaoonline.net/lote/detalhe/316851", " PISTÃO CAT 966H")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1.500,00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=HYPERLINK("https://leilaoonline.net/lote/detalhe/316848", "166")</f>
      </c>
      <c r="B123" s="4" t="s">
        <f>=HYPERLINK("https://leilaoonline.net/lote/detalhe/316848", " PISTÃO GALEO")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1.500,00</t>
        </is>
      </c>
      <c r="F123" s="4" t="inlineStr">
        <is>
          <t>300.00</t>
        </is>
      </c>
    </row>
    <row collapsed="false" customFormat="false" customHeight="false" hidden="false" ht="12.1" outlineLevel="0" r="124">
      <c r="A124" s="5" t="s">
        <f>=HYPERLINK("https://leilaoonline.net/lote/detalhe/316842", "169")</f>
      </c>
      <c r="B124" s="4" t="s">
        <f>=HYPERLINK("https://leilaoonline.net/lote/detalhe/316842", " PISTÃO CAT 950H")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1.500,00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=HYPERLINK("https://leilaoonline.net/lote/detalhe/316855", "170")</f>
      </c>
      <c r="B125" s="4" t="s">
        <f>=HYPERLINK("https://leilaoonline.net/lote/detalhe/316855", " PISTÃO CAT 950H")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1.500,00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=HYPERLINK("https://leilaoonline.net/lote/detalhe/316865", "171")</f>
      </c>
      <c r="B126" s="4" t="s">
        <f>=HYPERLINK("https://leilaoonline.net/lote/detalhe/316865", " PISTÃO CAT 950G")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1.500,00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=HYPERLINK("https://leilaoonline.net/lote/detalhe/316866", "172")</f>
      </c>
      <c r="B127" s="4" t="s">
        <f>=HYPERLINK("https://leilaoonline.net/lote/detalhe/316866", " PISTÃO CAT 950H")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1.500,00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=HYPERLINK("https://leilaoonline.net/lote/detalhe/316849", "173")</f>
      </c>
      <c r="B128" s="4" t="s">
        <f>=HYPERLINK("https://leilaoonline.net/lote/detalhe/316849", " PISTÃO CAT D6D")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1.500,00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=HYPERLINK("https://leilaoonline.net/lote/detalhe/316854", "174")</f>
      </c>
      <c r="B129" s="4" t="s">
        <f>=HYPERLINK("https://leilaoonline.net/lote/detalhe/316854", " PISTÃO VOLVO")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1.500,00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=HYPERLINK("https://leilaoonline.net/lote/detalhe/316861", "187")</f>
      </c>
      <c r="B130" s="4" t="s">
        <f>=HYPERLINK("https://leilaoonline.net/lote/detalhe/316861", " PISTÃO CAT D8K")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1.500,00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=HYPERLINK("https://leilaoonline.net/lote/detalhe/316856", "188")</f>
      </c>
      <c r="B131" s="4" t="s">
        <f>=HYPERLINK("https://leilaoonline.net/lote/detalhe/316856", " PISTÃO CAT 938G")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1.500,00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=HYPERLINK("https://leilaoonline.net/lote/detalhe/316857", "189")</f>
      </c>
      <c r="B132" s="4" t="s">
        <f>=HYPERLINK("https://leilaoonline.net/lote/detalhe/316857", " PISTÃO CAT 938H")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1.500,00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=HYPERLINK("https://leilaoonline.net/lote/detalhe/316860", "191")</f>
      </c>
      <c r="B133" s="4" t="s">
        <f>=HYPERLINK("https://leilaoonline.net/lote/detalhe/316860", " PISTÃO CAT 938H")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1.500,00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=HYPERLINK("https://leilaoonline.net/lote/detalhe/316862", "192")</f>
      </c>
      <c r="B134" s="4" t="s">
        <f>=HYPERLINK("https://leilaoonline.net/lote/detalhe/316862", " PISTÃO DOOSAN")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1.000,00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=HYPERLINK("https://leilaoonline.net/lote/detalhe/316864", "193")</f>
      </c>
      <c r="B135" s="4" t="s">
        <f>=HYPERLINK("https://leilaoonline.net/lote/detalhe/316864", " PISTÃO DOOSAN")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1.000,00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=HYPERLINK("https://leilaoonline.net/lote/detalhe/316863", "194")</f>
      </c>
      <c r="B136" s="4" t="s">
        <f>=HYPERLINK("https://leilaoonline.net/lote/detalhe/316863", " PISTÃO DOOSAN")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1.000,00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=HYPERLINK("https://leilaoonline.net/lote/detalhe/316872", "195")</f>
      </c>
      <c r="B137" s="4" t="s">
        <f>=HYPERLINK("https://leilaoonline.net/lote/detalhe/316872", " PISTÃO CAT 416-C")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1.000,00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=HYPERLINK("https://leilaoonline.net/lote/detalhe/316868", "196")</f>
      </c>
      <c r="B138" s="4" t="s">
        <f>=HYPERLINK("https://leilaoonline.net/lote/detalhe/316868", " PISTÃO CAT 416-C")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1.000,00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=HYPERLINK("https://leilaoonline.net/lote/detalhe/316867", "198")</f>
      </c>
      <c r="B139" s="4" t="s">
        <f>=HYPERLINK("https://leilaoonline.net/lote/detalhe/316867", " PISTÃO JCB 330")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1.500,00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=HYPERLINK("https://leilaoonline.net/lote/detalhe/316870", "199")</f>
      </c>
      <c r="B140" s="4" t="s">
        <f>=HYPERLINK("https://leilaoonline.net/lote/detalhe/316870", " PISTÃO")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1.000,00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=HYPERLINK("https://leilaoonline.net/lote/detalhe/316802", "200")</f>
      </c>
      <c r="B141" s="4" t="s">
        <f>=HYPERLINK("https://leilaoonline.net/lote/detalhe/316802", " CARA DE CAVALO LIUGONG")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=HYPERLINK("https://leilaoonline.net/lote/detalhe/316934", "201")</f>
      </c>
      <c r="B142" s="4" t="s">
        <f>=HYPERLINK("https://leilaoonline.net/lote/detalhe/316934", " CARA DE CAVALO JCB 3-C")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=HYPERLINK("https://leilaoonline.net/lote/detalhe/316938", "207")</f>
      </c>
      <c r="B143" s="4" t="s">
        <f>=HYPERLINK("https://leilaoonline.net/lote/detalhe/316938", " RIPPER CAT D8K")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5.000,00</t>
        </is>
      </c>
      <c r="F143" s="4" t="inlineStr">
        <is>
          <t>300.00</t>
        </is>
      </c>
    </row>
    <row collapsed="false" customFormat="false" customHeight="false" hidden="false" ht="12.1" outlineLevel="0" r="144">
      <c r="A144" s="5" t="s">
        <f>=HYPERLINK("https://leilaoonline.net/lote/detalhe/316783", "210")</f>
      </c>
      <c r="B144" s="4" t="s">
        <f>=HYPERLINK("https://leilaoonline.net/lote/detalhe/316783", " RODA COM PNEU TOYOTA (UNIDADE)")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1.000,00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=HYPERLINK("https://leilaoonline.net/lote/detalhe/316765", "211")</f>
      </c>
      <c r="B145" s="4" t="s">
        <f>=HYPERLINK("https://leilaoonline.net/lote/detalhe/316765", " RODA COM PNEU CAT 420-F (UNIDADE)")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1.000,00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=HYPERLINK("https://leilaoonline.net/lote/detalhe/316782", "212")</f>
      </c>
      <c r="B146" s="4" t="s">
        <f>=HYPERLINK("https://leilaoonline.net/lote/detalhe/316782", " RODA COM PNEU F-450 (UNIDADE)")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1.000,00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=HYPERLINK("https://leilaoonline.net/lote/detalhe/316764", "213")</f>
      </c>
      <c r="B147" s="4" t="s">
        <f>=HYPERLINK("https://leilaoonline.net/lote/detalhe/316764", " RODA COM PNEU C-10 (UNIDADE)")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1.000,00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=HYPERLINK("https://leilaoonline.net/lote/detalhe/316770", "214")</f>
      </c>
      <c r="B148" s="4" t="s">
        <f>=HYPERLINK("https://leilaoonline.net/lote/detalhe/316770", " RODA COM PNEU PARA CANARINHO (02 UNIDADES )")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1.000,00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=HYPERLINK("https://leilaoonline.net/lote/detalhe/316810", "215")</f>
      </c>
      <c r="B149" s="4" t="s">
        <f>=HYPERLINK("https://leilaoonline.net/lote/detalhe/316810", " RODA COM PNEU PARA CANARINHO (04 UNIDADES )")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2.000,00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=HYPERLINK("https://leilaoonline.net/lote/detalhe/316766", "218")</f>
      </c>
      <c r="B150" s="4" t="s">
        <f>=HYPERLINK("https://leilaoonline.net/lote/detalhe/316766", " RODA COM PNEU 23.5-25 (UNIDADE)")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1.000,00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=HYPERLINK("https://leilaoonline.net/lote/detalhe/316780", "219")</f>
      </c>
      <c r="B151" s="4" t="s">
        <f>=HYPERLINK("https://leilaoonline.net/lote/detalhe/316780", " RODA COM PNEU 11.00-22 (UNIDADE)")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1.000,00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=HYPERLINK("https://leilaoonline.net/lote/detalhe/316794", "221")</f>
      </c>
      <c r="B152" s="4" t="s">
        <f>=HYPERLINK("https://leilaoonline.net/lote/detalhe/316794", " RODA COM PNEU 11.00-22 (3 UNIDADES)")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1.000,00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=HYPERLINK("https://leilaoonline.net/lote/detalhe/316754", "222")</f>
      </c>
      <c r="B153" s="4" t="s">
        <f>=HYPERLINK("https://leilaoonline.net/lote/detalhe/316754", " RODA COM PNEU 11.00-22 (5 UNIDADES )")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1.000,00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=HYPERLINK("https://leilaoonline.net/lote/detalhe/316767", "223")</f>
      </c>
      <c r="B154" s="4" t="s">
        <f>=HYPERLINK("https://leilaoonline.net/lote/detalhe/316767", " RODA COM PNEU LIUGONG 14-17 (2 UNIDADES )")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1.000,00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=HYPERLINK("https://leilaoonline.net/lote/detalhe/316919", "225")</f>
      </c>
      <c r="B155" s="4" t="s">
        <f>=HYPERLINK("https://leilaoonline.net/lote/detalhe/316919", " RADIADOR CAT 312 DL")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1.000,00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=HYPERLINK("https://leilaoonline.net/lote/detalhe/316917", "227")</f>
      </c>
      <c r="B156" s="4" t="s">
        <f>=HYPERLINK("https://leilaoonline.net/lote/detalhe/316917", " DIFERENCIAL TRASEIRO CAT 950G")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5.000,00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=HYPERLINK("https://leilaoonline.net/lote/detalhe/316920", "228")</f>
      </c>
      <c r="B157" s="4" t="s">
        <f>=HYPERLINK("https://leilaoonline.net/lote/detalhe/316920", " DIFERENCIAL TRASEIRO CAT 950GH")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5.000,00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=HYPERLINK("https://leilaoonline.net/lote/detalhe/316778", "229")</f>
      </c>
      <c r="B158" s="4" t="s">
        <f>=HYPERLINK("https://leilaoonline.net/lote/detalhe/316778", " DIFERENCIAL TRASEIRO CAT 950G")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5.000,00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=HYPERLINK("https://leilaoonline.net/lote/detalhe/316781", "230")</f>
      </c>
      <c r="B159" s="4" t="s">
        <f>=HYPERLINK("https://leilaoonline.net/lote/detalhe/316781", " DIFERENCIAL DIANTEIRO CAT 950H")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5.000,00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=HYPERLINK("https://leilaoonline.net/lote/detalhe/316753", "231")</f>
      </c>
      <c r="B160" s="4" t="s">
        <f>=HYPERLINK("https://leilaoonline.net/lote/detalhe/316753", " DIFERENCIAL DIANTEIRO CAT 950G")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5.000,00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=HYPERLINK("https://leilaoonline.net/lote/detalhe/316922", "232")</f>
      </c>
      <c r="B161" s="4" t="s">
        <f>=HYPERLINK("https://leilaoonline.net/lote/detalhe/316922", " DIFERENCIAL TRASEIRO CAT 966H")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7.000,00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=HYPERLINK("https://leilaoonline.net/lote/detalhe/316912", "233")</f>
      </c>
      <c r="B162" s="4" t="s">
        <f>=HYPERLINK("https://leilaoonline.net/lote/detalhe/316912", " DIFERENCIAL TRASEIRO CAT 966H")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7.000,00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=HYPERLINK("https://leilaoonline.net/lote/detalhe/316913", "234")</f>
      </c>
      <c r="B163" s="4" t="s">
        <f>=HYPERLINK("https://leilaoonline.net/lote/detalhe/316913", " DIFERENCIAL DIANTEIRO CAT 966H")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7.000,00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=HYPERLINK("https://leilaoonline.net/lote/detalhe/316921", "235")</f>
      </c>
      <c r="B164" s="4" t="s">
        <f>=HYPERLINK("https://leilaoonline.net/lote/detalhe/316921", " DIFERENCIAL DIANTEIRO CAT 966H")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7.000,00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=HYPERLINK("https://leilaoonline.net/lote/detalhe/316918", "236")</f>
      </c>
      <c r="B165" s="4" t="s">
        <f>=HYPERLINK("https://leilaoonline.net/lote/detalhe/316918", " DIFERENCIAL TRASEIRO CAT 938H")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7.000,00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=HYPERLINK("https://leilaoonline.net/lote/detalhe/316793", "237")</f>
      </c>
      <c r="B166" s="4" t="s">
        <f>=HYPERLINK("https://leilaoonline.net/lote/detalhe/316793", " DIFERENCIAL")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7.000,00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=HYPERLINK("https://leilaoonline.net/lote/detalhe/316797", "238")</f>
      </c>
      <c r="B167" s="4" t="s">
        <f>=HYPERLINK("https://leilaoonline.net/lote/detalhe/316797", " DIFERENCIAL TRASEIRO CAT 938G")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5.000,00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=HYPERLINK("https://leilaoonline.net/lote/detalhe/316760", "239")</f>
      </c>
      <c r="B168" s="4" t="s">
        <f>=HYPERLINK("https://leilaoonline.net/lote/detalhe/316760", " DIFERENCIAL TRASEIRO CAT 950G")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5.000,00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=HYPERLINK("https://leilaoonline.net/lote/detalhe/316789", "240")</f>
      </c>
      <c r="B169" s="4" t="s">
        <f>=HYPERLINK("https://leilaoonline.net/lote/detalhe/316789", " DIFERENCIAL TRASEIRO CAT 950H")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5.000,00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=HYPERLINK("https://leilaoonline.net/lote/detalhe/316773", "241")</f>
      </c>
      <c r="B170" s="4" t="s">
        <f>=HYPERLINK("https://leilaoonline.net/lote/detalhe/316773", " DIFERENCIAL DIANTEIRO VPLVO L120F")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3.000,00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=HYPERLINK("https://leilaoonline.net/lote/detalhe/316931", "242")</f>
      </c>
      <c r="B171" s="4" t="s">
        <f>=HYPERLINK("https://leilaoonline.net/lote/detalhe/316931", " DIFERENCIAL DIANTEIRO CAT 938G")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5.000,00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=HYPERLINK("https://leilaoonline.net/lote/detalhe/316761", "243")</f>
      </c>
      <c r="B172" s="4" t="s">
        <f>=HYPERLINK("https://leilaoonline.net/lote/detalhe/316761", " DIFERENCIAL DIANTEIRO CAT")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5.000,00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=HYPERLINK("https://leilaoonline.net/lote/detalhe/316809", "250")</f>
      </c>
      <c r="B173" s="4" t="s">
        <f>=HYPERLINK("https://leilaoonline.net/lote/detalhe/316809", " MOTOR CAT 3406")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15.000,00</t>
        </is>
      </c>
      <c r="F173" s="4" t="inlineStr">
        <is>
          <t>500.00</t>
        </is>
      </c>
    </row>
    <row collapsed="false" customFormat="false" customHeight="false" hidden="false" ht="12.1" outlineLevel="0" r="174">
      <c r="A174" s="5" t="s">
        <f>=HYPERLINK("https://leilaoonline.net/lote/detalhe/316812", "252")</f>
      </c>
      <c r="B174" s="4" t="s">
        <f>=HYPERLINK("https://leilaoonline.net/lote/detalhe/316812", " MOTOR KOMATSU PC 400")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5.000,00</t>
        </is>
      </c>
      <c r="F174" s="4" t="inlineStr">
        <is>
          <t>500.00</t>
        </is>
      </c>
    </row>
    <row collapsed="false" customFormat="false" customHeight="false" hidden="false" ht="12.1" outlineLevel="0" r="175">
      <c r="A175" s="5" t="s">
        <f>=HYPERLINK("https://leilaoonline.net/lote/detalhe/316813", "253")</f>
      </c>
      <c r="B175" s="4" t="s">
        <f>=HYPERLINK("https://leilaoonline.net/lote/detalhe/316813", " MOTOR KOMATSU PC 600")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5.000,00</t>
        </is>
      </c>
      <c r="F175" s="4" t="inlineStr">
        <is>
          <t>500.00</t>
        </is>
      </c>
    </row>
    <row collapsed="false" customFormat="false" customHeight="false" hidden="false" ht="12.1" outlineLevel="0" r="176">
      <c r="A176" s="5" t="s">
        <f>=HYPERLINK("https://leilaoonline.net/lote/detalhe/316811", "254")</f>
      </c>
      <c r="B176" s="4" t="s">
        <f>=HYPERLINK("https://leilaoonline.net/lote/detalhe/316811", " MOTOR KOMATSU PC 600")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5.000,00</t>
        </is>
      </c>
      <c r="F176" s="4" t="inlineStr">
        <is>
          <t>500.00</t>
        </is>
      </c>
    </row>
    <row collapsed="false" customFormat="false" customHeight="false" hidden="false" ht="12.1" outlineLevel="0" r="177">
      <c r="A177" s="5" t="s">
        <f>=HYPERLINK("https://leilaoonline.net/lote/detalhe/316814", "255")</f>
      </c>
      <c r="B177" s="4" t="s">
        <f>=HYPERLINK("https://leilaoonline.net/lote/detalhe/316814", " MOTOR LIEBHEER")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3.000,00</t>
        </is>
      </c>
      <c r="F177" s="4" t="inlineStr">
        <is>
          <t>300.00</t>
        </is>
      </c>
    </row>
    <row collapsed="false" customFormat="false" customHeight="false" hidden="false" ht="12.1" outlineLevel="0" r="178">
      <c r="A178" s="5" t="s">
        <f>=HYPERLINK("https://leilaoonline.net/lote/detalhe/316815", "256")</f>
      </c>
      <c r="B178" s="4" t="s">
        <f>=HYPERLINK("https://leilaoonline.net/lote/detalhe/316815", " MOTOR LIEBHEER")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3.000,00</t>
        </is>
      </c>
      <c r="F178" s="4" t="inlineStr">
        <is>
          <t>300.00</t>
        </is>
      </c>
    </row>
    <row collapsed="false" customFormat="false" customHeight="false" hidden="false" ht="12.1" outlineLevel="0" r="179">
      <c r="A179" s="5" t="s">
        <f>=HYPERLINK("https://leilaoonline.net/lote/detalhe/316940", "267")</f>
      </c>
      <c r="B179" s="4" t="s">
        <f>=HYPERLINK("https://leilaoonline.net/lote/detalhe/316940", " TRANSMISSÃO ZF")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5.000,00</t>
        </is>
      </c>
      <c r="F179" s="4" t="inlineStr">
        <is>
          <t>300.00</t>
        </is>
      </c>
    </row>
    <row collapsed="false" customFormat="false" customHeight="false" hidden="false" ht="12.1" outlineLevel="0" r="180">
      <c r="A180" s="5" t="s">
        <f>=HYPERLINK("https://leilaoonline.net/lote/detalhe/316805", "268")</f>
      </c>
      <c r="B180" s="4" t="s">
        <f>=HYPERLINK("https://leilaoonline.net/lote/detalhe/316805", " CONJUNTO DE SAPATA CAT D6R (57 UNIDADES )")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3.000,00</t>
        </is>
      </c>
      <c r="F180" s="4" t="inlineStr">
        <is>
          <t>300.00</t>
        </is>
      </c>
    </row>
    <row collapsed="false" customFormat="false" customHeight="false" hidden="false" ht="12.1" outlineLevel="0" r="181">
      <c r="A181" s="5" t="s">
        <f>=HYPERLINK("https://leilaoonline.net/lote/detalhe/316807", "269")</f>
      </c>
      <c r="B181" s="4" t="s">
        <f>=HYPERLINK("https://leilaoonline.net/lote/detalhe/316807", " RABICHO CAT D8K")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1.000,00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=HYPERLINK("https://leilaoonline.net/lote/detalhe/316806", "270")</f>
      </c>
      <c r="B182" s="4" t="s">
        <f>=HYPERLINK("https://leilaoonline.net/lote/detalhe/316806", " RABICHO CAR D9H")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8.000,00</t>
        </is>
      </c>
      <c r="F182" s="4" t="inlineStr">
        <is>
          <t>500.00</t>
        </is>
      </c>
    </row>
    <row collapsed="false" customFormat="false" customHeight="false" hidden="false" ht="12.1" outlineLevel="0" r="183">
      <c r="A183" s="5" t="s">
        <f>=HYPERLINK("https://leilaoonline.net/lote/detalhe/316979", "271")</f>
      </c>
      <c r="B183" s="4" t="s">
        <f>=HYPERLINK("https://leilaoonline.net/lote/detalhe/316979", " MOITÃO 20 TONELADAS")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1.000,00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=HYPERLINK("https://leilaoonline.net/lote/detalhe/316804", "272")</f>
      </c>
      <c r="B184" s="4" t="s">
        <f>=HYPERLINK("https://leilaoonline.net/lote/detalhe/316804", " GUINCHO 100 TONELADAS")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8.000,00</t>
        </is>
      </c>
      <c r="F184" s="4" t="inlineStr">
        <is>
          <t>500.00</t>
        </is>
      </c>
    </row>
    <row collapsed="false" customFormat="false" customHeight="false" hidden="false" ht="12.1" outlineLevel="0" r="185">
      <c r="A185" s="5" t="s">
        <f>=HYPERLINK("https://leilaoonline.net/lote/detalhe/316845", "274")</f>
      </c>
      <c r="B185" s="4" t="s">
        <f>=HYPERLINK("https://leilaoonline.net/lote/detalhe/316845", " DIFERENCIAL DIANTEIRO VOLVO G 940")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3.000,00</t>
        </is>
      </c>
      <c r="F185" s="4" t="inlineStr">
        <is>
          <t>300.00</t>
        </is>
      </c>
    </row>
    <row collapsed="false" customFormat="false" customHeight="false" hidden="false" ht="12.1" outlineLevel="0" r="186">
      <c r="A186" s="5" t="s">
        <f>=HYPERLINK("https://leilaoonline.net/lote/detalhe/316941", "281")</f>
      </c>
      <c r="B186" s="4" t="s">
        <f>=HYPERLINK("https://leilaoonline.net/lote/detalhe/316941", " LÂMINA COM U E PISTÕES CAT")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25.000,00</t>
        </is>
      </c>
      <c r="F186" s="4" t="inlineStr">
        <is>
          <t>300.00</t>
        </is>
      </c>
    </row>
    <row collapsed="false" customFormat="false" customHeight="false" hidden="false" ht="12.1" outlineLevel="0" r="187">
      <c r="A187" s="5" t="s">
        <f>=HYPERLINK("https://leilaoonline.net/lote/detalhe/316816", "282")</f>
      </c>
      <c r="B187" s="4" t="s">
        <f>=HYPERLINK("https://leilaoonline.net/lote/detalhe/316816", " H DA CAT W130 COM PISTÕES")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3.000,00</t>
        </is>
      </c>
      <c r="F187" s="4" t="inlineStr">
        <is>
          <t>300.00</t>
        </is>
      </c>
    </row>
    <row collapsed="false" customFormat="false" customHeight="false" hidden="false" ht="12.1" outlineLevel="0" r="188">
      <c r="A188" s="5" t="s">
        <f>=HYPERLINK("https://leilaoonline.net/lote/detalhe/316962", "283")</f>
      </c>
      <c r="B188" s="4" t="s">
        <f>=HYPERLINK("https://leilaoonline.net/lote/detalhe/316962", " H DA CAT 950H")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3.000,00</t>
        </is>
      </c>
      <c r="F188" s="4" t="inlineStr">
        <is>
          <t>300.00</t>
        </is>
      </c>
    </row>
    <row collapsed="false" customFormat="false" customHeight="false" hidden="false" ht="12.1" outlineLevel="0" r="189">
      <c r="A189" s="5" t="s">
        <f>=HYPERLINK("https://leilaoonline.net/lote/detalhe/316964", "285")</f>
      </c>
      <c r="B189" s="4" t="s">
        <f>=HYPERLINK("https://leilaoonline.net/lote/detalhe/316964", " CONCHA CAT 950H")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3.000,00</t>
        </is>
      </c>
      <c r="F189" s="4" t="inlineStr">
        <is>
          <t>300.00</t>
        </is>
      </c>
    </row>
    <row collapsed="false" customFormat="false" customHeight="false" hidden="false" ht="12.1" outlineLevel="0" r="190">
      <c r="A190" s="5" t="s">
        <f>=HYPERLINK("https://leilaoonline.net/lote/detalhe/316819", "286")</f>
      </c>
      <c r="B190" s="4" t="s">
        <f>=HYPERLINK("https://leilaoonline.net/lote/detalhe/316819", " BRAÇO JCB 3C")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2.000,00</t>
        </is>
      </c>
      <c r="F190" s="4" t="inlineStr">
        <is>
          <t>300.00</t>
        </is>
      </c>
    </row>
    <row collapsed="false" customFormat="false" customHeight="false" hidden="false" ht="12.1" outlineLevel="0" r="191">
      <c r="A191" s="5" t="s">
        <f>=HYPERLINK("https://leilaoonline.net/lote/detalhe/316817", "287")</f>
      </c>
      <c r="B191" s="4" t="s">
        <f>=HYPERLINK("https://leilaoonline.net/lote/detalhe/316817", " H DA CAT 938H")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3.000,00</t>
        </is>
      </c>
      <c r="F191" s="4" t="inlineStr">
        <is>
          <t>300.00</t>
        </is>
      </c>
    </row>
    <row collapsed="false" customFormat="false" customHeight="false" hidden="false" ht="12.1" outlineLevel="0" r="192">
      <c r="A192" s="5" t="s">
        <f>=HYPERLINK("https://leilaoonline.net/lote/detalhe/316818", "288")</f>
      </c>
      <c r="B192" s="4" t="s">
        <f>=HYPERLINK("https://leilaoonline.net/lote/detalhe/316818", " H DA CASE 721-C")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3.000,00</t>
        </is>
      </c>
      <c r="F192" s="4" t="inlineStr">
        <is>
          <t>300.00</t>
        </is>
      </c>
    </row>
    <row collapsed="false" customFormat="false" customHeight="false" hidden="false" ht="12.1" outlineLevel="0" r="193">
      <c r="A193" s="5" t="s">
        <f>=HYPERLINK("https://leilaoonline.net/lote/detalhe/316876", "294")</f>
      </c>
      <c r="B193" s="4" t="s">
        <f>=HYPERLINK("https://leilaoonline.net/lote/detalhe/316876", " PISTÃO LEVANTE CAT 345 C")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3.000,00</t>
        </is>
      </c>
      <c r="F193" s="4" t="inlineStr">
        <is>
          <t>300.00</t>
        </is>
      </c>
    </row>
    <row collapsed="false" customFormat="false" customHeight="false" hidden="false" ht="12.1" outlineLevel="0" r="194">
      <c r="A194" s="5" t="s">
        <f>=HYPERLINK("https://leilaoonline.net/lote/detalhe/316869", "295")</f>
      </c>
      <c r="B194" s="4" t="s">
        <f>=HYPERLINK("https://leilaoonline.net/lote/detalhe/316869", " PISTÃO LEVANTE CAT 345 C")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3.000,00</t>
        </is>
      </c>
      <c r="F194" s="4" t="inlineStr">
        <is>
          <t>300.00</t>
        </is>
      </c>
    </row>
    <row collapsed="false" customFormat="false" customHeight="false" hidden="false" ht="12.1" outlineLevel="0" r="195">
      <c r="A195" s="5" t="s">
        <f>=HYPERLINK("https://leilaoonline.net/lote/detalhe/316871", "302")</f>
      </c>
      <c r="B195" s="4" t="s">
        <f>=HYPERLINK("https://leilaoonline.net/lote/detalhe/316871", " PISTÃO CAT 950H ARTICULAÇÃO DA CONCHA")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2.000,00</t>
        </is>
      </c>
      <c r="F195" s="4" t="inlineStr">
        <is>
          <t>200.00</t>
        </is>
      </c>
    </row>
    <row collapsed="false" customFormat="false" customHeight="false" hidden="false" ht="12.1" outlineLevel="0" r="196">
      <c r="A196" s="5" t="s">
        <f>=HYPERLINK("https://leilaoonline.net/lote/detalhe/316873", "305")</f>
      </c>
      <c r="B196" s="4" t="s">
        <f>=HYPERLINK("https://leilaoonline.net/lote/detalhe/316873", " PISTÃO CAT 336D LEVANTE")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3.000,00</t>
        </is>
      </c>
      <c r="F196" s="4" t="inlineStr">
        <is>
          <t>300.00</t>
        </is>
      </c>
    </row>
    <row collapsed="false" customFormat="false" customHeight="false" hidden="false" ht="12.1" outlineLevel="0" r="197">
      <c r="A197" s="5" t="s">
        <f>=HYPERLINK("https://leilaoonline.net/lote/detalhe/316875", "306")</f>
      </c>
      <c r="B197" s="4" t="s">
        <f>=HYPERLINK("https://leilaoonline.net/lote/detalhe/316875", " PISTÃO CAT 336D LEVANTE")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3.000,00</t>
        </is>
      </c>
      <c r="F197" s="4" t="inlineStr">
        <is>
          <t>300.00</t>
        </is>
      </c>
    </row>
    <row collapsed="false" customFormat="false" customHeight="false" hidden="false" ht="12.1" outlineLevel="0" r="198">
      <c r="A198" s="5" t="s">
        <f>=HYPERLINK("https://leilaoonline.net/lote/detalhe/316874", "307")</f>
      </c>
      <c r="B198" s="4" t="s">
        <f>=HYPERLINK("https://leilaoonline.net/lote/detalhe/316874", " PISTÃO CAT 321DL")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2.000,00</t>
        </is>
      </c>
      <c r="F198" s="4" t="inlineStr">
        <is>
          <t>200.00</t>
        </is>
      </c>
    </row>
    <row collapsed="false" customFormat="false" customHeight="false" hidden="false" ht="12.1" outlineLevel="0" r="199">
      <c r="A199" s="5" t="s">
        <f>=HYPERLINK("https://leilaoonline.net/lote/detalhe/316878", "309")</f>
      </c>
      <c r="B199" s="4" t="s">
        <f>=HYPERLINK("https://leilaoonline.net/lote/detalhe/316878", " COMANDO HIDRAULICO CAT 966H")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2.000,00</t>
        </is>
      </c>
      <c r="F199" s="4" t="inlineStr">
        <is>
          <t>200.00</t>
        </is>
      </c>
    </row>
    <row collapsed="false" customFormat="false" customHeight="false" hidden="false" ht="12.1" outlineLevel="0" r="200">
      <c r="A200" s="5" t="s">
        <f>=HYPERLINK("https://leilaoonline.net/lote/detalhe/316877", "310")</f>
      </c>
      <c r="B200" s="4" t="s">
        <f>=HYPERLINK("https://leilaoonline.net/lote/detalhe/316877", " COMANDO HIDRAULICO CAT 966H")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4.000,00</t>
        </is>
      </c>
      <c r="F200" s="4" t="inlineStr">
        <is>
          <t>300.00</t>
        </is>
      </c>
    </row>
    <row collapsed="false" customFormat="false" customHeight="false" hidden="false" ht="12.1" outlineLevel="0" r="201">
      <c r="A201" s="5" t="s">
        <f>=HYPERLINK("https://leilaoonline.net/lote/detalhe/316898", "311")</f>
      </c>
      <c r="B201" s="4" t="s">
        <f>=HYPERLINK("https://leilaoonline.net/lote/detalhe/316898", " COMANDO HIDRAULICO JCB 330")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3.000,00</t>
        </is>
      </c>
      <c r="F201" s="4" t="inlineStr">
        <is>
          <t>300.00</t>
        </is>
      </c>
    </row>
    <row collapsed="false" customFormat="false" customHeight="false" hidden="false" ht="12.1" outlineLevel="0" r="202">
      <c r="A202" s="5" t="s">
        <f>=HYPERLINK("https://leilaoonline.net/lote/detalhe/316879", "312")</f>
      </c>
      <c r="B202" s="4" t="s">
        <f>=HYPERLINK("https://leilaoonline.net/lote/detalhe/316879", " COMANDO HIDRAULICO LIEBHEER")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2.000,00</t>
        </is>
      </c>
      <c r="F202" s="4" t="inlineStr">
        <is>
          <t>200.00</t>
        </is>
      </c>
    </row>
    <row collapsed="false" customFormat="false" customHeight="false" hidden="false" ht="12.1" outlineLevel="0" r="203">
      <c r="A203" s="5" t="s">
        <f>=HYPERLINK("https://leilaoonline.net/lote/detalhe/316883", "313")</f>
      </c>
      <c r="B203" s="4" t="s">
        <f>=HYPERLINK("https://leilaoonline.net/lote/detalhe/316883", " COMANDO HIDRAULICO DOOSAN")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2.000,00</t>
        </is>
      </c>
      <c r="F203" s="4" t="inlineStr">
        <is>
          <t>200.00</t>
        </is>
      </c>
    </row>
    <row collapsed="false" customFormat="false" customHeight="false" hidden="false" ht="12.1" outlineLevel="0" r="204">
      <c r="A204" s="5" t="s">
        <f>=HYPERLINK("https://leilaoonline.net/lote/detalhe/316882", "315")</f>
      </c>
      <c r="B204" s="4" t="s">
        <f>=HYPERLINK("https://leilaoonline.net/lote/detalhe/316882", " COMANDO HIDRAULICO CAT 950H")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2.000,00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=HYPERLINK("https://leilaoonline.net/lote/detalhe/316880", "316")</f>
      </c>
      <c r="B205" s="4" t="s">
        <f>=HYPERLINK("https://leilaoonline.net/lote/detalhe/316880", " COMANDO HIDRAULICO CAT 950G")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2.000,00</t>
        </is>
      </c>
      <c r="F205" s="4" t="inlineStr">
        <is>
          <t>200.00</t>
        </is>
      </c>
    </row>
    <row collapsed="false" customFormat="false" customHeight="false" hidden="false" ht="12.1" outlineLevel="0" r="206">
      <c r="A206" s="5" t="s">
        <f>=HYPERLINK("https://leilaoonline.net/lote/detalhe/316888", "317")</f>
      </c>
      <c r="B206" s="4" t="s">
        <f>=HYPERLINK("https://leilaoonline.net/lote/detalhe/316888", " COMANDO HIDRAULICO CAT 960F")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2.000,00</t>
        </is>
      </c>
      <c r="F206" s="4" t="inlineStr">
        <is>
          <t>200.00</t>
        </is>
      </c>
    </row>
    <row collapsed="false" customFormat="false" customHeight="false" hidden="false" ht="12.1" outlineLevel="0" r="207">
      <c r="A207" s="5" t="s">
        <f>=HYPERLINK("https://leilaoonline.net/lote/detalhe/316884", "318")</f>
      </c>
      <c r="B207" s="4" t="s">
        <f>=HYPERLINK("https://leilaoonline.net/lote/detalhe/316884", " COMANDO HIDRAULICO CAT 966H")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2.000,00</t>
        </is>
      </c>
      <c r="F207" s="4" t="inlineStr">
        <is>
          <t>200.00</t>
        </is>
      </c>
    </row>
    <row collapsed="false" customFormat="false" customHeight="false" hidden="false" ht="12.1" outlineLevel="0" r="208">
      <c r="A208" s="5" t="s">
        <f>=HYPERLINK("https://leilaoonline.net/lote/detalhe/316881", "320")</f>
      </c>
      <c r="B208" s="4" t="s">
        <f>=HYPERLINK("https://leilaoonline.net/lote/detalhe/316881", " COMANDO HIDRAULICO CAT 966H")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3.000,00</t>
        </is>
      </c>
      <c r="F208" s="4" t="inlineStr">
        <is>
          <t>300.00</t>
        </is>
      </c>
    </row>
    <row collapsed="false" customFormat="false" customHeight="false" hidden="false" ht="12.1" outlineLevel="0" r="209">
      <c r="A209" s="5" t="s">
        <f>=HYPERLINK("https://leilaoonline.net/lote/detalhe/316899", "321")</f>
      </c>
      <c r="B209" s="4" t="s">
        <f>=HYPERLINK("https://leilaoonline.net/lote/detalhe/316899", " COMANDO HIDRAULICO CAT 966H")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3.000,00</t>
        </is>
      </c>
      <c r="F209" s="4" t="inlineStr">
        <is>
          <t>300.00</t>
        </is>
      </c>
    </row>
    <row collapsed="false" customFormat="false" customHeight="false" hidden="false" ht="12.1" outlineLevel="0" r="210">
      <c r="A210" s="5" t="s">
        <f>=HYPERLINK("https://leilaoonline.net/lote/detalhe/316858", "330")</f>
      </c>
      <c r="B210" s="4" t="s">
        <f>=HYPERLINK("https://leilaoonline.net/lote/detalhe/316858", " PISTÃO DOOSAN ARTICULAÇÃO DA CONCHA")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1.500,00</t>
        </is>
      </c>
      <c r="F210" s="4" t="inlineStr">
        <is>
          <t>150.00</t>
        </is>
      </c>
    </row>
    <row collapsed="false" customFormat="false" customHeight="false" hidden="false" ht="12.1" outlineLevel="0" r="211">
      <c r="A211" s="5" t="s">
        <f>=HYPERLINK("https://leilaoonline.net/lote/detalhe/316887", "331")</f>
      </c>
      <c r="B211" s="4" t="s">
        <f>=HYPERLINK("https://leilaoonline.net/lote/detalhe/316887", " PISTÃO DOOSAN LEVANTE")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1.500,00</t>
        </is>
      </c>
      <c r="F211" s="4" t="inlineStr">
        <is>
          <t>150.00</t>
        </is>
      </c>
    </row>
    <row collapsed="false" customFormat="false" customHeight="false" hidden="false" ht="12.1" outlineLevel="0" r="212">
      <c r="A212" s="5" t="s">
        <f>=HYPERLINK("https://leilaoonline.net/lote/detalhe/316892", "332")</f>
      </c>
      <c r="B212" s="4" t="s">
        <f>=HYPERLINK("https://leilaoonline.net/lote/detalhe/316892", " PISTÃO DOOSAN LEVANTE")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1.500,00</t>
        </is>
      </c>
      <c r="F212" s="4" t="inlineStr">
        <is>
          <t>150.00</t>
        </is>
      </c>
    </row>
    <row collapsed="false" customFormat="false" customHeight="false" hidden="false" ht="12.1" outlineLevel="0" r="213">
      <c r="A213" s="5" t="s">
        <f>=HYPERLINK("https://leilaoonline.net/lote/detalhe/316895", "333")</f>
      </c>
      <c r="B213" s="4" t="s">
        <f>=HYPERLINK("https://leilaoonline.net/lote/detalhe/316895", " PISTÃO DOOSAN LEVANTE")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1.500,00</t>
        </is>
      </c>
      <c r="F213" s="4" t="inlineStr">
        <is>
          <t>150.00</t>
        </is>
      </c>
    </row>
    <row collapsed="false" customFormat="false" customHeight="false" hidden="false" ht="12.1" outlineLevel="0" r="214">
      <c r="A214" s="5" t="s">
        <f>=HYPERLINK("https://leilaoonline.net/lote/detalhe/316886", "334")</f>
      </c>
      <c r="B214" s="4" t="s">
        <f>=HYPERLINK("https://leilaoonline.net/lote/detalhe/316886", " PISTÃO DOOSAN ARTICULAÇÃO DA CONCHA")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1.500,00</t>
        </is>
      </c>
      <c r="F214" s="4" t="inlineStr">
        <is>
          <t>150.00</t>
        </is>
      </c>
    </row>
    <row collapsed="false" customFormat="false" customHeight="false" hidden="false" ht="12.1" outlineLevel="0" r="215">
      <c r="A215" s="5" t="s">
        <f>=HYPERLINK("https://leilaoonline.net/lote/detalhe/316894", "335")</f>
      </c>
      <c r="B215" s="4" t="s">
        <f>=HYPERLINK("https://leilaoonline.net/lote/detalhe/316894", " PISTÃO CAT 950G LEVANTE")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1.500,00</t>
        </is>
      </c>
      <c r="F215" s="4" t="inlineStr">
        <is>
          <t>150.00</t>
        </is>
      </c>
    </row>
    <row collapsed="false" customFormat="false" customHeight="false" hidden="false" ht="12.1" outlineLevel="0" r="216">
      <c r="A216" s="5" t="s">
        <f>=HYPERLINK("https://leilaoonline.net/lote/detalhe/316891", "336")</f>
      </c>
      <c r="B216" s="4" t="s">
        <f>=HYPERLINK("https://leilaoonline.net/lote/detalhe/316891", " PISTÃO CAT 950H LEVANTE")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1.500,00</t>
        </is>
      </c>
      <c r="F216" s="4" t="inlineStr">
        <is>
          <t>150.00</t>
        </is>
      </c>
    </row>
    <row collapsed="false" customFormat="false" customHeight="false" hidden="false" ht="12.1" outlineLevel="0" r="217">
      <c r="A217" s="5" t="s">
        <f>=HYPERLINK("https://leilaoonline.net/lote/detalhe/316890", "338")</f>
      </c>
      <c r="B217" s="4" t="s">
        <f>=HYPERLINK("https://leilaoonline.net/lote/detalhe/316890", " PISTÃO CAT 966H ARTICULAÇÃO")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1.000,00</t>
        </is>
      </c>
      <c r="F217" s="4" t="inlineStr">
        <is>
          <t>100.00</t>
        </is>
      </c>
    </row>
    <row collapsed="false" customFormat="false" customHeight="false" hidden="false" ht="12.1" outlineLevel="0" r="218">
      <c r="A218" s="5" t="s">
        <f>=HYPERLINK("https://leilaoonline.net/lote/detalhe/316893", "339")</f>
      </c>
      <c r="B218" s="4" t="s">
        <f>=HYPERLINK("https://leilaoonline.net/lote/detalhe/316893", " PISTÃO CASE 721C-C ARTICULAÇÃO")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1.000,00</t>
        </is>
      </c>
      <c r="F218" s="4" t="inlineStr">
        <is>
          <t>100.00</t>
        </is>
      </c>
    </row>
    <row collapsed="false" customFormat="false" customHeight="false" hidden="false" ht="12.1" outlineLevel="0" r="219">
      <c r="A219" s="5" t="s">
        <f>=HYPERLINK("https://leilaoonline.net/lote/detalhe/316903", "340")</f>
      </c>
      <c r="B219" s="4" t="s">
        <f>=HYPERLINK("https://leilaoonline.net/lote/detalhe/316903", " PISTÃO KOMATSU WA 320 LEVANTE")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1.000,00</t>
        </is>
      </c>
      <c r="F219" s="4" t="inlineStr">
        <is>
          <t>100.00</t>
        </is>
      </c>
    </row>
    <row collapsed="false" customFormat="false" customHeight="false" hidden="false" ht="12.1" outlineLevel="0" r="220">
      <c r="A220" s="5" t="s">
        <f>=HYPERLINK("https://leilaoonline.net/lote/detalhe/316904", "341")</f>
      </c>
      <c r="B220" s="4" t="s">
        <f>=HYPERLINK("https://leilaoonline.net/lote/detalhe/316904", " PISTÃO KOMATSU WA 320 LEVANTE")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1.000,00</t>
        </is>
      </c>
      <c r="F220" s="4" t="inlineStr">
        <is>
          <t>100.00</t>
        </is>
      </c>
    </row>
    <row collapsed="false" customFormat="false" customHeight="false" hidden="false" ht="12.1" outlineLevel="0" r="221">
      <c r="A221" s="5" t="s">
        <f>=HYPERLINK("https://leilaoonline.net/lote/detalhe/316905", "345")</f>
      </c>
      <c r="B221" s="4" t="s">
        <f>=HYPERLINK("https://leilaoonline.net/lote/detalhe/316905", " PISTÃO CASE 721 -C LEVANTE")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1.000,00</t>
        </is>
      </c>
      <c r="F221" s="4" t="inlineStr">
        <is>
          <t>100.00</t>
        </is>
      </c>
    </row>
    <row collapsed="false" customFormat="false" customHeight="false" hidden="false" ht="12.1" outlineLevel="0" r="222">
      <c r="A222" s="5" t="s">
        <f>=HYPERLINK("https://leilaoonline.net/lote/detalhe/316906", "346")</f>
      </c>
      <c r="B222" s="4" t="s">
        <f>=HYPERLINK("https://leilaoonline.net/lote/detalhe/316906", " PISTÃO CASE 721-C LEVANTE")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1.000,00</t>
        </is>
      </c>
      <c r="F222" s="4" t="inlineStr">
        <is>
          <t>100.00</t>
        </is>
      </c>
    </row>
    <row collapsed="false" customFormat="false" customHeight="false" hidden="false" ht="12.1" outlineLevel="0" r="223">
      <c r="A223" s="5" t="s">
        <f>=HYPERLINK("https://leilaoonline.net/lote/detalhe/316908", "347")</f>
      </c>
      <c r="B223" s="4" t="s">
        <f>=HYPERLINK("https://leilaoonline.net/lote/detalhe/316908", " PISTÃO CASE 721-C LEVANTE")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1.000,00</t>
        </is>
      </c>
      <c r="F223" s="4" t="inlineStr">
        <is>
          <t>100.00</t>
        </is>
      </c>
    </row>
    <row collapsed="false" customFormat="false" customHeight="false" hidden="false" ht="12.1" outlineLevel="0" r="224">
      <c r="A224" s="5" t="s">
        <f>=HYPERLINK("https://leilaoonline.net/lote/detalhe/316907", "348")</f>
      </c>
      <c r="B224" s="4" t="s">
        <f>=HYPERLINK("https://leilaoonline.net/lote/detalhe/316907", " PISTÃO CAT 966C ARTICULAÇÃO")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1.000,00</t>
        </is>
      </c>
      <c r="F224" s="4" t="inlineStr">
        <is>
          <t>100.00</t>
        </is>
      </c>
    </row>
    <row collapsed="false" customFormat="false" customHeight="false" hidden="false" ht="12.1" outlineLevel="0" r="225">
      <c r="A225" s="5" t="s">
        <f>=HYPERLINK("https://leilaoonline.net/lote/detalhe/316897", "350")</f>
      </c>
      <c r="B225" s="4" t="s">
        <f>=HYPERLINK("https://leilaoonline.net/lote/detalhe/316897", " COROA DE GIRO JCB 330C")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2.000,00</t>
        </is>
      </c>
      <c r="F225" s="4" t="inlineStr">
        <is>
          <t>200.00</t>
        </is>
      </c>
    </row>
    <row collapsed="false" customFormat="false" customHeight="false" hidden="false" ht="12.1" outlineLevel="0" r="226">
      <c r="A226" s="5" t="s">
        <f>=HYPERLINK("https://leilaoonline.net/lote/detalhe/316901", "351")</f>
      </c>
      <c r="B226" s="4" t="s">
        <f>=HYPERLINK("https://leilaoonline.net/lote/detalhe/316901", " COROA DE GIRO CAT 345C")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2.000,00</t>
        </is>
      </c>
      <c r="F226" s="4" t="inlineStr">
        <is>
          <t>200.00</t>
        </is>
      </c>
    </row>
    <row collapsed="false" customFormat="false" customHeight="false" hidden="false" ht="12.1" outlineLevel="0" r="227">
      <c r="A227" s="5" t="s">
        <f>=HYPERLINK("https://leilaoonline.net/lote/detalhe/316896", "352")</f>
      </c>
      <c r="B227" s="4" t="s">
        <f>=HYPERLINK("https://leilaoonline.net/lote/detalhe/316896", " COROA DE GIRO FIATALIS FX215")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2.000,00</t>
        </is>
      </c>
      <c r="F227" s="4" t="inlineStr">
        <is>
          <t>200.00</t>
        </is>
      </c>
    </row>
    <row collapsed="false" customFormat="false" customHeight="false" hidden="false" ht="12.1" outlineLevel="0" r="228">
      <c r="A228" s="5" t="s">
        <f>=HYPERLINK("https://leilaoonline.net/lote/detalhe/316963", "353")</f>
      </c>
      <c r="B228" s="4" t="s">
        <f>=HYPERLINK("https://leilaoonline.net/lote/detalhe/316963", " COROA DE GIRO CAT 321 DL")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200,00</t>
        </is>
      </c>
      <c r="F228" s="4" t="inlineStr">
        <is>
          <t>200.00</t>
        </is>
      </c>
    </row>
    <row collapsed="false" customFormat="false" customHeight="false" hidden="false" ht="12.1" outlineLevel="0" r="229">
      <c r="A229" s="5" t="s">
        <f>=HYPERLINK("https://leilaoonline.net/lote/detalhe/316965", "354")</f>
      </c>
      <c r="B229" s="4" t="s">
        <f>=HYPERLINK("https://leilaoonline.net/lote/detalhe/316965", " COROA DE GIRO CAT 321 D")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2.000,00</t>
        </is>
      </c>
      <c r="F229" s="4" t="inlineStr">
        <is>
          <t>200.00</t>
        </is>
      </c>
    </row>
    <row collapsed="false" customFormat="false" customHeight="false" hidden="false" ht="12.1" outlineLevel="0" r="230">
      <c r="A230" s="5" t="s">
        <f>=HYPERLINK("https://leilaoonline.net/lote/detalhe/316900", "355")</f>
      </c>
      <c r="B230" s="4" t="s">
        <f>=HYPERLINK("https://leilaoonline.net/lote/detalhe/316900", " COROA DE GIRO CAT 320B")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2.000,00</t>
        </is>
      </c>
      <c r="F230" s="4" t="inlineStr">
        <is>
          <t>200.00</t>
        </is>
      </c>
    </row>
    <row collapsed="false" customFormat="false" customHeight="false" hidden="false" ht="12.1" outlineLevel="0" r="231">
      <c r="A231" s="5" t="s">
        <f>=HYPERLINK("https://leilaoonline.net/lote/detalhe/316889", "356")</f>
      </c>
      <c r="B231" s="4" t="s">
        <f>=HYPERLINK("https://leilaoonline.net/lote/detalhe/316889", " COROA DE GIRO LIEBHEER")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2.000,00</t>
        </is>
      </c>
      <c r="F231" s="4" t="inlineStr">
        <is>
          <t>200.00</t>
        </is>
      </c>
    </row>
    <row collapsed="false" customFormat="false" customHeight="false" hidden="false" ht="12.1" outlineLevel="0" r="232">
      <c r="A232" s="5" t="s">
        <f>=HYPERLINK("https://leilaoonline.net/lote/detalhe/316902", "357")</f>
      </c>
      <c r="B232" s="4" t="s">
        <f>=HYPERLINK("https://leilaoonline.net/lote/detalhe/316902", " COROA DE GIRO CAT 345C")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2.000,00</t>
        </is>
      </c>
      <c r="F232" s="4" t="inlineStr">
        <is>
          <t>200.00</t>
        </is>
      </c>
    </row>
    <row collapsed="false" customFormat="false" customHeight="false" hidden="false" ht="12.1" outlineLevel="0" r="233">
      <c r="A233" s="5" t="s">
        <f>=HYPERLINK("https://leilaoonline.net/lote/detalhe/316885", "358")</f>
      </c>
      <c r="B233" s="4" t="s">
        <f>=HYPERLINK("https://leilaoonline.net/lote/detalhe/316885", " COROA DE GIRO VOLVO EC 460")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2.000,00</t>
        </is>
      </c>
      <c r="F233" s="4" t="inlineStr">
        <is>
          <t>200.00</t>
        </is>
      </c>
    </row>
    <row collapsed="false" customFormat="false" customHeight="false" hidden="false" ht="12.1" outlineLevel="0" r="234">
      <c r="A234" s="5" t="s">
        <f>=HYPERLINK("https://leilaoonline.net/lote/detalhe/316841", "360")</f>
      </c>
      <c r="B234" s="4" t="s">
        <f>=HYPERLINK("https://leilaoonline.net/lote/detalhe/316841", " COROA DE GIRO KOMATSU PC 600")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2.000,00</t>
        </is>
      </c>
      <c r="F234" s="4" t="inlineStr">
        <is>
          <t>200.00</t>
        </is>
      </c>
    </row>
    <row collapsed="false" customFormat="false" customHeight="false" hidden="false" ht="12.1" outlineLevel="0" r="235">
      <c r="A235" s="5" t="s">
        <f>=HYPERLINK("https://leilaoonline.net/lote/detalhe/316971", "361")</f>
      </c>
      <c r="B235" s="4" t="s">
        <f>=HYPERLINK("https://leilaoonline.net/lote/detalhe/316971", " PNEU MOTO SCRAPER CAT 621-R")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1.500,00</t>
        </is>
      </c>
      <c r="F235" s="4" t="inlineStr">
        <is>
          <t>150.00</t>
        </is>
      </c>
    </row>
    <row collapsed="false" customFormat="false" customHeight="false" hidden="false" ht="12.1" outlineLevel="0" r="236">
      <c r="A236" s="5" t="s">
        <f>=HYPERLINK("https://leilaoonline.net/lote/detalhe/316974", "362")</f>
      </c>
      <c r="B236" s="4" t="s">
        <f>=HYPERLINK("https://leilaoonline.net/lote/detalhe/316974", " PNEU 50.5-25 COM RODA CAT W130")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2.500,00</t>
        </is>
      </c>
      <c r="F236" s="4" t="inlineStr">
        <is>
          <t>150.00</t>
        </is>
      </c>
    </row>
    <row collapsed="false" customFormat="false" customHeight="false" hidden="false" ht="12.1" outlineLevel="0" r="237">
      <c r="A237" s="5" t="s">
        <f>=HYPERLINK("https://leilaoonline.net/lote/detalhe/316975", "364")</f>
      </c>
      <c r="B237" s="4" t="s">
        <f>=HYPERLINK("https://leilaoonline.net/lote/detalhe/316975", " PNEU GOOD YEAR 14.00-24 COM RODA")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2.500,00</t>
        </is>
      </c>
      <c r="F237" s="4" t="inlineStr">
        <is>
          <t>250.00</t>
        </is>
      </c>
    </row>
    <row collapsed="false" customFormat="false" customHeight="false" hidden="false" ht="12.1" outlineLevel="0" r="238">
      <c r="A238" s="5" t="s">
        <f>=HYPERLINK("https://leilaoonline.net/lote/detalhe/316973", "365")</f>
      </c>
      <c r="B238" s="4" t="s">
        <f>=HYPERLINK("https://leilaoonline.net/lote/detalhe/316973", " PNEU PIRELLI 11.00-20")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1.000,00</t>
        </is>
      </c>
      <c r="F238" s="4" t="inlineStr">
        <is>
          <t>100.00</t>
        </is>
      </c>
    </row>
    <row collapsed="false" customFormat="false" customHeight="false" hidden="false" ht="12.1" outlineLevel="0" r="239">
      <c r="A239" s="5" t="s">
        <f>=HYPERLINK("https://leilaoonline.net/lote/detalhe/316969", "366")</f>
      </c>
      <c r="B239" s="4" t="s">
        <f>=HYPERLINK("https://leilaoonline.net/lote/detalhe/316969", " PNEU FIRESTONE 29.5-29")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1.000,00</t>
        </is>
      </c>
      <c r="F239" s="4" t="inlineStr">
        <is>
          <t>100.00</t>
        </is>
      </c>
    </row>
    <row collapsed="false" customFormat="false" customHeight="false" hidden="false" ht="12.1" outlineLevel="0" r="240">
      <c r="A240" s="5" t="s">
        <f>=HYPERLINK("https://leilaoonline.net/lote/detalhe/316970", "367")</f>
      </c>
      <c r="B240" s="4" t="s">
        <f>=HYPERLINK("https://leilaoonline.net/lote/detalhe/316970", " PNEU GOOD YEAR 13.00-24 COM RODA CAT 120B")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2.500,00</t>
        </is>
      </c>
      <c r="F240" s="4" t="inlineStr">
        <is>
          <t>150.00</t>
        </is>
      </c>
    </row>
    <row collapsed="false" customFormat="false" customHeight="false" hidden="false" ht="12.1" outlineLevel="0" r="241">
      <c r="A241" s="5" t="s">
        <f>=HYPERLINK("https://leilaoonline.net/lote/detalhe/316976", "368")</f>
      </c>
      <c r="B241" s="4" t="s">
        <f>=HYPERLINK("https://leilaoonline.net/lote/detalhe/316976", " PNEU FIRESTONE SEM CAMARA 29.5-29")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1.500,00</t>
        </is>
      </c>
      <c r="F241" s="4" t="inlineStr">
        <is>
          <t>150.00</t>
        </is>
      </c>
    </row>
    <row collapsed="false" customFormat="false" customHeight="false" hidden="false" ht="12.1" outlineLevel="0" r="242">
      <c r="A242" s="5" t="s">
        <f>=HYPERLINK("https://leilaoonline.net/lote/detalhe/316967", "369")</f>
      </c>
      <c r="B242" s="4" t="s">
        <f>=HYPERLINK("https://leilaoonline.net/lote/detalhe/316967", " PNEU FIRESTONE SM CAMARA COM ARO 29.5-29")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1.500,00</t>
        </is>
      </c>
      <c r="F242" s="4" t="inlineStr">
        <is>
          <t>150.00</t>
        </is>
      </c>
    </row>
    <row collapsed="false" customFormat="false" customHeight="false" hidden="false" ht="12.1" outlineLevel="0" r="243">
      <c r="A243" s="5" t="s">
        <f>=HYPERLINK("https://leilaoonline.net/lote/detalhe/316982", "370")</f>
      </c>
      <c r="B243" s="4" t="s">
        <f>=HYPERLINK("https://leilaoonline.net/lote/detalhe/316982", " CONJUNTO DE LAMINA COMPLETO ARTICULADA D6M , PARA ADAPTAÇAO D5,D6,D4 SR , D30, D50 SHANTUI E OUTROS")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20.000,00</t>
        </is>
      </c>
      <c r="F243" s="4" t="inlineStr">
        <is>
          <t>500.00</t>
        </is>
      </c>
    </row>
    <row collapsed="false" customFormat="false" customHeight="false" hidden="false" ht="12.1" outlineLevel="0" r="244">
      <c r="A244" s="5" t="s">
        <f>=HYPERLINK("https://leilaoonline.net/lote/detalhe/316983", "371")</f>
      </c>
      <c r="B244" s="4" t="s">
        <f>=HYPERLINK("https://leilaoonline.net/lote/detalhe/316983", " MOTOR CAT 3406")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20.000,00</t>
        </is>
      </c>
      <c r="F244" s="4" t="inlineStr">
        <is>
          <t>500.00</t>
        </is>
      </c>
    </row>
    <row collapsed="false" customFormat="false" customHeight="false" hidden="false" ht="12.1" outlineLevel="0" r="245">
      <c r="A245" s="5" t="s">
        <f>=HYPERLINK("https://leilaoonline.net/lote/detalhe/316984", "372")</f>
      </c>
      <c r="B245" s="4" t="s">
        <f>=HYPERLINK("https://leilaoonline.net/lote/detalhe/316984", " BOMBA HIDRAULICA CAT 320B")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10.000,00</t>
        </is>
      </c>
      <c r="F245" s="4" t="inlineStr">
        <is>
          <t>500.00</t>
        </is>
      </c>
    </row>
    <row collapsed="false" customFormat="false" customHeight="false" hidden="false" ht="12.1" outlineLevel="0" r="246">
      <c r="A246" s="5" t="s">
        <f>=HYPERLINK("https://leilaoonline.net/lote/detalhe/316980", "373")</f>
      </c>
      <c r="B246" s="4" t="s">
        <f>=HYPERLINK("https://leilaoonline.net/lote/detalhe/316980", " TRANSMISSÃO L 120F")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10.000,00</t>
        </is>
      </c>
      <c r="F246" s="4" t="inlineStr">
        <is>
          <t>500.00</t>
        </is>
      </c>
    </row>
    <row collapsed="false" customFormat="false" customHeight="false" hidden="false" ht="12.1" outlineLevel="0" r="247">
      <c r="A247" s="5" t="s">
        <f>=HYPERLINK("https://leilaoonline.net/lote/detalhe/316981", "374")</f>
      </c>
      <c r="B247" s="4" t="s">
        <f>=HYPERLINK("https://leilaoonline.net/lote/detalhe/316981", " MOTOR MWM 226")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10.000,00</t>
        </is>
      </c>
      <c r="F247" s="4" t="inlineStr">
        <is>
          <t>5000.00</t>
        </is>
      </c>
    </row>
    <row collapsed="false" customFormat="false" customHeight="false" hidden="false" ht="12.1" outlineLevel="0" r="248">
      <c r="A248" s="5" t="s">
        <f>=HYPERLINK("https://leilaoonline.net/lote/detalhe/316985", "375")</f>
      </c>
      <c r="B248" s="4" t="s">
        <f>=HYPERLINK("https://leilaoonline.net/lote/detalhe/316985", " BOMBA HIDRAULICA S90 FE 105")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3.000,00</t>
        </is>
      </c>
      <c r="F248" s="4" t="inlineStr">
        <is>
          <t>300.00</t>
        </is>
      </c>
    </row>
    <row collapsed="false" customFormat="false" customHeight="false" hidden="false" ht="12.1" outlineLevel="0" r="249">
      <c r="A249" s="5" t="s">
        <f>=HYPERLINK("https://leilaoonline.net/lote/detalhe/316987", "376")</f>
      </c>
      <c r="B249" s="4" t="s">
        <f>=HYPERLINK("https://leilaoonline.net/lote/detalhe/316987", " MOTOR CAT 3306 CABEÇOTE ALTO")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2.000,00</t>
        </is>
      </c>
      <c r="F249" s="4" t="inlineStr">
        <is>
          <t>250.00</t>
        </is>
      </c>
    </row>
    <row collapsed="false" customFormat="false" customHeight="false" hidden="false" ht="12.1" outlineLevel="0" r="250">
      <c r="A250" s="5" t="s">
        <f>=HYPERLINK("https://leilaoonline.net/lote/detalhe/316986", "377")</f>
      </c>
      <c r="B250" s="4" t="s">
        <f>=HYPERLINK("https://leilaoonline.net/lote/detalhe/316986", " TRANSMISSÃO CLARK 24 MIL")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3.000,00</t>
        </is>
      </c>
      <c r="F250" s="4" t="inlineStr">
        <is>
          <t>300.00</t>
        </is>
      </c>
    </row>
    <row collapsed="false" customFormat="false" customHeight="false" hidden="false" ht="12.1" outlineLevel="0" r="251">
      <c r="A251" s="5" t="s">
        <f>=HYPERLINK("https://leilaoonline.net/lote/detalhe/316991", "378")</f>
      </c>
      <c r="B251" s="4" t="s">
        <f>=HYPERLINK("https://leilaoonline.net/lote/detalhe/316991", " TRANSMISSÃO D8H")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3.000,00</t>
        </is>
      </c>
      <c r="F251" s="4" t="inlineStr">
        <is>
          <t>300.00</t>
        </is>
      </c>
    </row>
    <row collapsed="false" customFormat="false" customHeight="false" hidden="false" ht="12.1" outlineLevel="0" r="252">
      <c r="A252" s="5" t="s">
        <f>=HYPERLINK("https://leilaoonline.net/lote/detalhe/316989", "379")</f>
      </c>
      <c r="B252" s="4" t="s">
        <f>=HYPERLINK("https://leilaoonline.net/lote/detalhe/316989", " TRANSMISSÃO D9H")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4.000,00</t>
        </is>
      </c>
      <c r="F252" s="4" t="inlineStr">
        <is>
          <t>300.00</t>
        </is>
      </c>
    </row>
    <row collapsed="false" customFormat="false" customHeight="false" hidden="false" ht="12.1" outlineLevel="0" r="253">
      <c r="A253" s="5" t="s">
        <f>=HYPERLINK("https://leilaoonline.net/lote/detalhe/316990", "380")</f>
      </c>
      <c r="B253" s="4" t="s">
        <f>=HYPERLINK("https://leilaoonline.net/lote/detalhe/316990", " CONVERSOR DE TORQUE D6T")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3.000,00</t>
        </is>
      </c>
      <c r="F253" s="4" t="inlineStr">
        <is>
          <t>300.00</t>
        </is>
      </c>
    </row>
    <row collapsed="false" customFormat="false" customHeight="false" hidden="false" ht="12.1" outlineLevel="0" r="254">
      <c r="A254" s="5" t="s">
        <f>=HYPERLINK("https://leilaoonline.net/lote/detalhe/316988", "381")</f>
      </c>
      <c r="B254" s="4" t="s">
        <f>=HYPERLINK("https://leilaoonline.net/lote/detalhe/316988", " MOTOR CAT 3116")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10.000,00</t>
        </is>
      </c>
      <c r="F254" s="4" t="inlineStr">
        <is>
          <t>500.00</t>
        </is>
      </c>
    </row>
    <row collapsed="false" customFormat="false" customHeight="false" hidden="false" ht="12.1" outlineLevel="0" r="255">
      <c r="A255" s="5" t="s">
        <f>=HYPERLINK("https://leilaoonline.net/lote/detalhe/316993", "382")</f>
      </c>
      <c r="B255" s="4" t="s">
        <f>=HYPERLINK("https://leilaoonline.net/lote/detalhe/316993", " TRANSMISSÃO CAT 938-G2")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10.000,00</t>
        </is>
      </c>
      <c r="F255" s="4" t="inlineStr">
        <is>
          <t>500.00</t>
        </is>
      </c>
    </row>
    <row collapsed="false" customFormat="false" customHeight="false" hidden="false" ht="12.1" outlineLevel="0" r="256">
      <c r="A256" s="5" t="s">
        <f>=HYPERLINK("https://leilaoonline.net/lote/detalhe/316992", "383")</f>
      </c>
      <c r="B256" s="4" t="s">
        <f>=HYPERLINK("https://leilaoonline.net/lote/detalhe/316992", " TRANSMISSÃO CAT 950G")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10.000,00</t>
        </is>
      </c>
      <c r="F256" s="4" t="inlineStr">
        <is>
          <t>500.00</t>
        </is>
      </c>
    </row>
    <row collapsed="false" customFormat="false" customHeight="false" hidden="false" ht="12.1" outlineLevel="0" r="257">
      <c r="A257" s="5" t="s">
        <f>=HYPERLINK("https://leilaoonline.net/lote/detalhe/316994", "384")</f>
      </c>
      <c r="B257" s="4" t="s">
        <f>=HYPERLINK("https://leilaoonline.net/lote/detalhe/316994", " TRANSMISSÃO CAT 950F")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10.000,00</t>
        </is>
      </c>
      <c r="F257" s="4" t="inlineStr">
        <is>
          <t>500.00</t>
        </is>
      </c>
    </row>
    <row collapsed="false" customFormat="false" customHeight="false" hidden="false" ht="12.1" outlineLevel="0" r="258">
      <c r="A258" s="5" t="s">
        <f>=HYPERLINK("https://leilaoonline.net/lote/detalhe/316997", "385")</f>
      </c>
      <c r="B258" s="4" t="s">
        <f>=HYPERLINK("https://leilaoonline.net/lote/detalhe/316997", " REDUTOR DE GIRO CAT 336D")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10.000,00</t>
        </is>
      </c>
      <c r="F258" s="4" t="inlineStr">
        <is>
          <t>500.00</t>
        </is>
      </c>
    </row>
    <row collapsed="false" customFormat="false" customHeight="false" hidden="false" ht="12.1" outlineLevel="0" r="259">
      <c r="A259" s="5" t="s">
        <f>=HYPERLINK("https://leilaoonline.net/lote/detalhe/316996", "386")</f>
      </c>
      <c r="B259" s="4" t="s">
        <f>=HYPERLINK("https://leilaoonline.net/lote/detalhe/316996", " COMANDO HIDRAULICO CAT 320D")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5.000,00</t>
        </is>
      </c>
      <c r="F259" s="4" t="inlineStr">
        <is>
          <t>250.00</t>
        </is>
      </c>
    </row>
    <row collapsed="false" customFormat="false" customHeight="false" hidden="false" ht="12.1" outlineLevel="0" r="260">
      <c r="A260" s="5" t="s">
        <f>=HYPERLINK("https://leilaoonline.net/lote/detalhe/316995", "387")</f>
      </c>
      <c r="B260" s="4" t="s">
        <f>=HYPERLINK("https://leilaoonline.net/lote/detalhe/316995", " CABINE CAT D6T (VAZIA)")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1.500,00</t>
        </is>
      </c>
      <c r="F260" s="4" t="inlineStr">
        <is>
          <t>500.00</t>
        </is>
      </c>
    </row>
    <row collapsed="false" customFormat="false" customHeight="false" hidden="false" ht="12.1" outlineLevel="0" r="261">
      <c r="A261" s="5" t="s">
        <f>=HYPERLINK("https://leilaoonline.net/lote/detalhe/316998", "388")</f>
      </c>
      <c r="B261" s="4" t="s">
        <f>=HYPERLINK("https://leilaoonline.net/lote/detalhe/316998", " CABINE JCB JS 330 (VAZIA)")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1.500,00</t>
        </is>
      </c>
      <c r="F26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2026-05-22T20:13:23.00Z</dcterms:created>
  <dc:creator>Tellks Tecnologia</dc:creator>
  <cp:revision>0</cp:revision>
</cp:coreProperties>
</file>