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2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16 CAMINHÕES  C/ COMPACTADOR. (MBB FORD E VW) *  COMPACTADOR * ETC. 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04/02/2026 10:00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Ugo Rossi Filho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=HYPERLINK("https://leilaoonline.net/lote/detalhe/316480", "001")</f>
      </c>
      <c r="B11" s="4" t="s">
        <f>=HYPERLINK("https://leilaoonline.net/lote/detalhe/316480", " M BENZ ATEGO 1729 - AUTOM.  CARGO TRUCK COM COMPACTADOR ANO:  2016/2016 PLACA:  PKH 3228 CHASSI:  9BM958154GB043137 OBS:  No estado em que se encontra. ")</f>
      </c>
      <c r="C11" s="4" t="inlineStr">
        <is>
          <t>Vendido</t>
        </is>
      </c>
      <c r="D11" s="4" t="inlineStr">
        <is>
          <t>28</t>
        </is>
      </c>
      <c r="E11" s="5" t="inlineStr">
        <is>
          <t>138.500,00</t>
        </is>
      </c>
      <c r="F11" s="4" t="inlineStr">
        <is>
          <t>2500.00</t>
        </is>
      </c>
    </row>
    <row collapsed="false" customFormat="false" customHeight="false" hidden="false" ht="12.1" outlineLevel="0" r="12">
      <c r="A12" s="5" t="s">
        <f>=HYPERLINK("https://leilaoonline.net/lote/detalhe/316479", "002")</f>
      </c>
      <c r="B12" s="4" t="s">
        <f>=HYPERLINK("https://leilaoonline.net/lote/detalhe/316479", " M BENZ ATEGO 1729 - AUTOM.  CARGO TOCO COM COMPACTADOR ANO:  2016/2016 PLACA:  PKH1636 CHASSI:  9BM958154GB042737 OBS:  No estado em que se encontra. ")</f>
      </c>
      <c r="C12" s="4" t="inlineStr">
        <is>
          <t>Não vendido</t>
        </is>
      </c>
      <c r="D12" s="4" t="inlineStr">
        <is>
          <t>4</t>
        </is>
      </c>
      <c r="E12" s="5" t="inlineStr">
        <is>
          <t>67.500,00</t>
        </is>
      </c>
      <c r="F12" s="4" t="inlineStr">
        <is>
          <t>2500.00</t>
        </is>
      </c>
    </row>
    <row collapsed="false" customFormat="false" customHeight="false" hidden="false" ht="12.1" outlineLevel="0" r="13">
      <c r="A13" s="5" t="s">
        <f>=HYPERLINK("https://leilaoonline.net/lote/detalhe/316481", "003")</f>
      </c>
      <c r="B13" s="4" t="s">
        <f>=HYPERLINK("https://leilaoonline.net/lote/detalhe/316481", " M BENZ ATEGO 1729 - AUTOM.  CARGO TRUCK COM COMPACTADOR ANO:  2016/2016 PLACA:  PKH3794 CHASSI:  9BM958154GB042843 OBS:  No estado em que se encontra. ")</f>
      </c>
      <c r="C13" s="4" t="inlineStr">
        <is>
          <t>Vendido</t>
        </is>
      </c>
      <c r="D13" s="4" t="inlineStr">
        <is>
          <t>32</t>
        </is>
      </c>
      <c r="E13" s="5" t="inlineStr">
        <is>
          <t>147.500,00</t>
        </is>
      </c>
      <c r="F13" s="4" t="inlineStr">
        <is>
          <t>2500.00</t>
        </is>
      </c>
    </row>
    <row collapsed="false" customFormat="false" customHeight="false" hidden="false" ht="12.1" outlineLevel="0" r="14">
      <c r="A14" s="5" t="s">
        <f>=HYPERLINK("https://leilaoonline.net/lote/detalhe/316482", "004")</f>
      </c>
      <c r="B14" s="4" t="s">
        <f>=HYPERLINK("https://leilaoonline.net/lote/detalhe/316482", " M BENZ ATEGO 1729 - AUTOM.  CARGO TRUCK COM COMPACTADOR ANO:  2016/2016 PLACA:  PKH3937 CHASSI:  9BM958154GB044776 OBS:  No estado em que se encontra. ")</f>
      </c>
      <c r="C14" s="4" t="inlineStr">
        <is>
          <t>Vendido</t>
        </is>
      </c>
      <c r="D14" s="4" t="inlineStr">
        <is>
          <t>19</t>
        </is>
      </c>
      <c r="E14" s="5" t="inlineStr">
        <is>
          <t>115.000,00</t>
        </is>
      </c>
      <c r="F14" s="4" t="inlineStr">
        <is>
          <t>2500.00</t>
        </is>
      </c>
    </row>
    <row collapsed="false" customFormat="false" customHeight="false" hidden="false" ht="12.1" outlineLevel="0" r="15">
      <c r="A15" s="5" t="s">
        <f>=HYPERLINK("https://leilaoonline.net/lote/detalhe/316488", "005")</f>
      </c>
      <c r="B15" s="4" t="s">
        <f>=HYPERLINK("https://leilaoonline.net/lote/detalhe/316488", " M BENZ ATEGO 1729 - AUTOM.  CARGO TRUCK COM COMPACTADOR ANO:  2016/2016 PLACA:  PKH4388 CHASSI:  9BM958154GB044787 OBS:  No estado em que se encontra. ")</f>
      </c>
      <c r="C15" s="4" t="inlineStr">
        <is>
          <t>Vendido</t>
        </is>
      </c>
      <c r="D15" s="4" t="inlineStr">
        <is>
          <t>15</t>
        </is>
      </c>
      <c r="E15" s="5" t="inlineStr">
        <is>
          <t>105.000,00</t>
        </is>
      </c>
      <c r="F15" s="4" t="inlineStr">
        <is>
          <t>2500.00</t>
        </is>
      </c>
    </row>
    <row collapsed="false" customFormat="false" customHeight="false" hidden="false" ht="12.1" outlineLevel="0" r="16">
      <c r="A16" s="5" t="s">
        <f>=HYPERLINK("https://leilaoonline.net/lote/detalhe/316487", "006")</f>
      </c>
      <c r="B16" s="4" t="s">
        <f>=HYPERLINK("https://leilaoonline.net/lote/detalhe/316487", " M BENZ ATEGO 1729 - AUTOM.  CARGO TOCO COM COMPACTADOR ANO:  2016/2016 PLACA:  PKH4696 CHASSI:  9BM958154GB044892 OBS:  No estado em que se encontra. ")</f>
      </c>
      <c r="C16" s="4" t="inlineStr">
        <is>
          <t>Vendido</t>
        </is>
      </c>
      <c r="D16" s="4" t="inlineStr">
        <is>
          <t>16</t>
        </is>
      </c>
      <c r="E16" s="5" t="inlineStr">
        <is>
          <t>107.500,00</t>
        </is>
      </c>
      <c r="F16" s="4" t="inlineStr">
        <is>
          <t>2500.00</t>
        </is>
      </c>
    </row>
    <row collapsed="false" customFormat="false" customHeight="false" hidden="false" ht="12.1" outlineLevel="0" r="17">
      <c r="A17" s="5" t="s">
        <f>=HYPERLINK("https://leilaoonline.net/lote/detalhe/316486", "007")</f>
      </c>
      <c r="B17" s="4" t="s">
        <f>=HYPERLINK("https://leilaoonline.net/lote/detalhe/316486", " M BENZ ATEGO 1729 - AUTOM.  CARGO TRUCK COM COMPACTADOR ANO:  2016/2016 PLACA:  PKH9166 CHASSI:  9BM958154GB040851 OBS:  No estado em que se encontra. ")</f>
      </c>
      <c r="C17" s="4" t="inlineStr">
        <is>
          <t>Não vendido</t>
        </is>
      </c>
      <c r="D17" s="4" t="inlineStr">
        <is>
          <t>17</t>
        </is>
      </c>
      <c r="E17" s="5" t="inlineStr">
        <is>
          <t>110.000,00</t>
        </is>
      </c>
      <c r="F17" s="4" t="inlineStr">
        <is>
          <t>2500.00</t>
        </is>
      </c>
    </row>
    <row collapsed="false" customFormat="false" customHeight="false" hidden="false" ht="12.1" outlineLevel="0" r="18">
      <c r="A18" s="5" t="s">
        <f>=HYPERLINK("https://leilaoonline.net/lote/detalhe/316483", "008")</f>
      </c>
      <c r="B18" s="4" t="s">
        <f>=HYPERLINK("https://leilaoonline.net/lote/detalhe/316483", " M BENZ ATEGO 1729 - AUTOM.  CARGO TOCO COM COMPACTADOR ANO:  2016/2016 PLACA:  PKH9371 CHASSI:  9BM958154GB045896 OBS:  No estado em que se encontra. ")</f>
      </c>
      <c r="C18" s="4" t="inlineStr">
        <is>
          <t>Não vendido</t>
        </is>
      </c>
      <c r="D18" s="4" t="inlineStr">
        <is>
          <t>3</t>
        </is>
      </c>
      <c r="E18" s="5" t="inlineStr">
        <is>
          <t>75.000,00</t>
        </is>
      </c>
      <c r="F18" s="4" t="inlineStr">
        <is>
          <t>2500.00</t>
        </is>
      </c>
    </row>
    <row collapsed="false" customFormat="false" customHeight="false" hidden="false" ht="12.1" outlineLevel="0" r="19">
      <c r="A19" s="5" t="s">
        <f>=HYPERLINK("https://leilaoonline.net/lote/detalhe/316484", "009")</f>
      </c>
      <c r="B19" s="4" t="s">
        <f>=HYPERLINK("https://leilaoonline.net/lote/detalhe/316484", " M BENZ ATEGO 1729 - AUTOM.  CARGO TOCO COM COMPACTADOR ANO:  2016/2016 PLACA:  PKH9520 CHASSI:  9BM958154GB044337 OBS:  No estado em que se encontra. ")</f>
      </c>
      <c r="C19" s="4" t="inlineStr">
        <is>
          <t>Não vendido</t>
        </is>
      </c>
      <c r="D19" s="4" t="inlineStr">
        <is>
          <t>2</t>
        </is>
      </c>
      <c r="E19" s="5" t="inlineStr">
        <is>
          <t>72.500,00</t>
        </is>
      </c>
      <c r="F19" s="4" t="inlineStr">
        <is>
          <t>2500.00</t>
        </is>
      </c>
    </row>
    <row collapsed="false" customFormat="false" customHeight="false" hidden="false" ht="12.1" outlineLevel="0" r="20">
      <c r="A20" s="5" t="s">
        <f>=HYPERLINK("https://leilaoonline.net/lote/detalhe/316485", "010")</f>
      </c>
      <c r="B20" s="4" t="s">
        <f>=HYPERLINK("https://leilaoonline.net/lote/detalhe/316485", " M BENZ ATEGO 1729 - AUTOM.  CARGO TOCO COM COMPACTADOR ANO:  2016/2016 PLACA:  PKH9950 CHASSI:  9BM958154GB044358 OBS:  No estado em que se encontra. ")</f>
      </c>
      <c r="C20" s="4" t="inlineStr">
        <is>
          <t>Não vendido</t>
        </is>
      </c>
      <c r="D20" s="4" t="inlineStr">
        <is>
          <t>1</t>
        </is>
      </c>
      <c r="E20" s="5" t="inlineStr">
        <is>
          <t>72.500,00</t>
        </is>
      </c>
      <c r="F20" s="4" t="inlineStr">
        <is>
          <t>2500.00</t>
        </is>
      </c>
    </row>
    <row collapsed="false" customFormat="false" customHeight="false" hidden="false" ht="12.1" outlineLevel="0" r="21">
      <c r="A21" s="5" t="s">
        <f>=HYPERLINK("https://leilaoonline.net/lote/detalhe/316491", "011")</f>
      </c>
      <c r="B21" s="4" t="s">
        <f>=HYPERLINK("https://leilaoonline.net/lote/detalhe/316491", " FORD CARGO 1723 B. AUTOM.  CARGO TOCO COM COMPACTADOR ANO:  2016/2017 PLACA:  PKN2577 CHASSI:  9BFYEAHD3HBS61792 OBS:  No estado em que se encontra. ")</f>
      </c>
      <c r="C21" s="4" t="inlineStr">
        <is>
          <t>Não vendido</t>
        </is>
      </c>
      <c r="D21" s="4" t="inlineStr">
        <is>
          <t>3</t>
        </is>
      </c>
      <c r="E21" s="5" t="inlineStr">
        <is>
          <t>65.000,00</t>
        </is>
      </c>
      <c r="F21" s="4" t="inlineStr">
        <is>
          <t>2500.00</t>
        </is>
      </c>
    </row>
    <row collapsed="false" customFormat="false" customHeight="false" hidden="false" ht="12.1" outlineLevel="0" r="22">
      <c r="A22" s="5" t="s">
        <f>=HYPERLINK("https://leilaoonline.net/lote/detalhe/316490", "012")</f>
      </c>
      <c r="B22" s="4" t="s">
        <f>=HYPERLINK("https://leilaoonline.net/lote/detalhe/316490", " FORD CARGO 1723 B. AUTOM.  CARGO TOCO COM COMPACTADOR ANO:  2016/2017 PLACA:  PKN3109 CHASSI:  9BFYEAHD6HBS61785 OBS:  No estado em que se encontra. ")</f>
      </c>
      <c r="C22" s="4" t="inlineStr">
        <is>
          <t>Não vendido</t>
        </is>
      </c>
      <c r="D22" s="4" t="inlineStr">
        <is>
          <t>3</t>
        </is>
      </c>
      <c r="E22" s="5" t="inlineStr">
        <is>
          <t>75.000,00</t>
        </is>
      </c>
      <c r="F22" s="4" t="inlineStr">
        <is>
          <t>2500.00</t>
        </is>
      </c>
    </row>
    <row collapsed="false" customFormat="false" customHeight="false" hidden="false" ht="12.1" outlineLevel="0" r="23">
      <c r="A23" s="5" t="s">
        <f>=HYPERLINK("https://leilaoonline.net/lote/detalhe/316489", "013")</f>
      </c>
      <c r="B23" s="4" t="s">
        <f>=HYPERLINK("https://leilaoonline.net/lote/detalhe/316489", " FORD CARGO 1723 B. AUTOM.  CARGO TOCO COM COMPACTADOR ANO:  2016/2017 PLACA:  PKN4140 CHASSI:  9BFYEAHD0HBS60972 OBS:  No estado em que se encontra. ")</f>
      </c>
      <c r="C23" s="4" t="inlineStr">
        <is>
          <t>Não vendido</t>
        </is>
      </c>
      <c r="D23" s="4" t="inlineStr">
        <is>
          <t>3</t>
        </is>
      </c>
      <c r="E23" s="5" t="inlineStr">
        <is>
          <t>67.500,00</t>
        </is>
      </c>
      <c r="F23" s="4" t="inlineStr">
        <is>
          <t>2500.00</t>
        </is>
      </c>
    </row>
    <row collapsed="false" customFormat="false" customHeight="false" hidden="false" ht="12.1" outlineLevel="0" r="24">
      <c r="A24" s="5" t="s">
        <f>=HYPERLINK("https://leilaoonline.net/lote/detalhe/316494", "014")</f>
      </c>
      <c r="B24" s="4" t="s">
        <f>=HYPERLINK("https://leilaoonline.net/lote/detalhe/316494", " VOLKS 13190 CRM 4X2. MANUAL CARGO AGILIX COM COMPACTADOR ANO:  2018/2019 PLACA:  PLE0372 CHASSI:  9536E7239KR908789 OBS:  No estado em que se encontra. ")</f>
      </c>
      <c r="C24" s="4" t="inlineStr">
        <is>
          <t>Vendido</t>
        </is>
      </c>
      <c r="D24" s="4" t="inlineStr">
        <is>
          <t>35</t>
        </is>
      </c>
      <c r="E24" s="5" t="inlineStr">
        <is>
          <t>165.000,00</t>
        </is>
      </c>
      <c r="F24" s="4" t="inlineStr">
        <is>
          <t>2500.00</t>
        </is>
      </c>
    </row>
    <row collapsed="false" customFormat="false" customHeight="false" hidden="false" ht="12.1" outlineLevel="0" r="25">
      <c r="A25" s="5" t="s">
        <f>=HYPERLINK("https://leilaoonline.net/lote/detalhe/316492", "015")</f>
      </c>
      <c r="B25" s="4" t="s">
        <f>=HYPERLINK("https://leilaoonline.net/lote/detalhe/316492", " VOLKS 13190 CRM 4X2. MANUAL  CARGO AGILIX COM COMPACTADOR ANO:  2018/2019 PLACA:  PLE3297 CHASSI:  9536E7238KR908816 OBS:  No estado em que se encontra. ")</f>
      </c>
      <c r="C25" s="4" t="inlineStr">
        <is>
          <t>Vendido</t>
        </is>
      </c>
      <c r="D25" s="4" t="inlineStr">
        <is>
          <t>35</t>
        </is>
      </c>
      <c r="E25" s="5" t="inlineStr">
        <is>
          <t>162.500,00</t>
        </is>
      </c>
      <c r="F25" s="4" t="inlineStr">
        <is>
          <t>2500.00</t>
        </is>
      </c>
    </row>
    <row collapsed="false" customFormat="false" customHeight="false" hidden="false" ht="12.1" outlineLevel="0" r="26">
      <c r="A26" s="5" t="s">
        <f>=HYPERLINK("https://leilaoonline.net/lote/detalhe/316493", "016")</f>
      </c>
      <c r="B26" s="4" t="s">
        <f>=HYPERLINK("https://leilaoonline.net/lote/detalhe/316493", " VW 17260 CRM 4X2. MANUAL CARGO TOCO COM COMPACTADOR ANO:  2018/2019 PLACA:  PLE7003 CHASSI:  9536J824XKR911050 OBS:  No estado em que se encontra. ")</f>
      </c>
      <c r="C26" s="4" t="inlineStr">
        <is>
          <t>Vendido</t>
        </is>
      </c>
      <c r="D26" s="4" t="inlineStr">
        <is>
          <t>49</t>
        </is>
      </c>
      <c r="E26" s="5" t="inlineStr">
        <is>
          <t>197.500,00</t>
        </is>
      </c>
      <c r="F26" s="4" t="inlineStr">
        <is>
          <t>2500.00</t>
        </is>
      </c>
    </row>
    <row collapsed="false" customFormat="false" customHeight="false" hidden="false" ht="12.1" outlineLevel="0" r="27">
      <c r="A27" s="5" t="s">
        <f>=HYPERLINK("https://leilaoonline.net/lote/detalhe/316495", "017")</f>
      </c>
      <c r="B27" s="4" t="s">
        <f>=HYPERLINK("https://leilaoonline.net/lote/detalhe/316495", " COMPACTADOR DE LIXO OBS:  No estado em que se encontra. ")</f>
      </c>
      <c r="C27" s="4" t="inlineStr">
        <is>
          <t>Não vendido</t>
        </is>
      </c>
      <c r="D27" s="4" t="inlineStr">
        <is>
          <t>1</t>
        </is>
      </c>
      <c r="E27" s="5" t="inlineStr">
        <is>
          <t>3.000,00</t>
        </is>
      </c>
      <c r="F27" s="4" t="inlineStr">
        <is>
          <t>500.00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2026-08-12T11:26:41.00Z</dcterms:created>
  <dc:creator>Tellks Tecnologia</dc:creator>
  <cp:revision>0</cp:revision>
</cp:coreProperties>
</file>