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AUDI A6 2013 • C3 2014 • SANDERO 2015 • TUSON • CIVIC 2014 • CITY 2016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18/07/2018 14:02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=HYPERLINK("https://leilaoonline.net/lote/detalhe/17103", "199")</f>
      </c>
      <c r="B11" s="4" t="s">
        <f>=HYPERLINK("https://leilaoonline.net/lote/detalhe/17103", "CHEVROLET; MONTANA LS; 2011/2012; PRETA; ALCO./GASOL.")</f>
      </c>
      <c r="C11" s="4" t="inlineStr">
        <is>
          <t>Não vendido</t>
        </is>
      </c>
      <c r="D11" s="4" t="inlineStr">
        <is>
          <t>62</t>
        </is>
      </c>
      <c r="E11" s="5" t="inlineStr">
        <is>
          <t>15.500,00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=HYPERLINK("https://leilaoonline.net/lote/detalhe/17014", "200")</f>
      </c>
      <c r="B12" s="4" t="s">
        <f>=HYPERLINK("https://leilaoonline.net/lote/detalhe/17014", "VW/ GOL GTS; 1988/1988; CINZA; ALCOOL; COMPLETO")</f>
      </c>
      <c r="C12" s="4" t="inlineStr">
        <is>
          <t>Não vendido</t>
        </is>
      </c>
      <c r="D12" s="4" t="inlineStr">
        <is>
          <t>37</t>
        </is>
      </c>
      <c r="E12" s="5" t="inlineStr">
        <is>
          <t>8.350,00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=HYPERLINK("https://leilaoonline.net/lote/detalhe/17063", "201")</f>
      </c>
      <c r="B13" s="4" t="s">
        <f>=HYPERLINK("https://leilaoonline.net/lote/detalhe/17063", "VW/GOL 1.0 GIV, ANO/MOD 2007/2008, PRATA, ALCO./GASOL.")</f>
      </c>
      <c r="C13" s="4" t="inlineStr">
        <is>
          <t>Não vendido</t>
        </is>
      </c>
      <c r="D13" s="4" t="inlineStr">
        <is>
          <t>23</t>
        </is>
      </c>
      <c r="E13" s="5" t="inlineStr">
        <is>
          <t>8.400,00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=HYPERLINK("https://leilaoonline.net/lote/detalhe/17061", "202")</f>
      </c>
      <c r="B14" s="4" t="s">
        <f>=HYPERLINK("https://leilaoonline.net/lote/detalhe/17061", "I; SSANGYONG REXTON RX270; 2006/2006; DIESEL; PRATA")</f>
      </c>
      <c r="C14" s="4" t="inlineStr">
        <is>
          <t>Não vendido</t>
        </is>
      </c>
      <c r="D14" s="4" t="inlineStr">
        <is>
          <t>12</t>
        </is>
      </c>
      <c r="E14" s="5" t="inlineStr">
        <is>
          <t>17.250,00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=HYPERLINK("https://leilaoonline.net/lote/detalhe/16858", "203")</f>
      </c>
      <c r="B15" s="4" t="s">
        <f>=HYPERLINK("https://leilaoonline.net/lote/detalhe/16858", "CITROEN, C3 120A EXCLUSIV.; 2013/2014; PRETA")</f>
      </c>
      <c r="C15" s="4" t="inlineStr">
        <is>
          <t>Não vendido</t>
        </is>
      </c>
      <c r="D15" s="4" t="inlineStr">
        <is>
          <t>19</t>
        </is>
      </c>
      <c r="E15" s="5" t="inlineStr">
        <is>
          <t>19.000,00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=HYPERLINK("https://leilaoonline.net/lote/detalhe/17016", "204")</f>
      </c>
      <c r="B16" s="4" t="s">
        <f>=HYPERLINK("https://leilaoonline.net/lote/detalhe/17016", "FORD; FIESTA FLEX; 2013/2014; PRATA; ALCO./GASOL. - APROX. 25.000KM")</f>
      </c>
      <c r="C16" s="4" t="inlineStr">
        <is>
          <t>Não vendido</t>
        </is>
      </c>
      <c r="D16" s="4" t="inlineStr">
        <is>
          <t>59</t>
        </is>
      </c>
      <c r="E16" s="5" t="inlineStr">
        <is>
          <t>13.000,00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=HYPERLINK("https://leilaoonline.net/lote/detalhe/17033", "205")</f>
      </c>
      <c r="B17" s="4" t="s">
        <f>=HYPERLINK("https://leilaoonline.net/lote/detalhe/17033", "GMC; 6100; 1999/2000; VERMELHA; DIESEL")</f>
      </c>
      <c r="C17" s="4" t="inlineStr">
        <is>
          <t>Não vendido</t>
        </is>
      </c>
      <c r="D17" s="4" t="inlineStr">
        <is>
          <t>50</t>
        </is>
      </c>
      <c r="E17" s="5" t="inlineStr">
        <is>
          <t>47.500,00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=HYPERLINK("https://leilaoonline.net/lote/detalhe/17017", "206")</f>
      </c>
      <c r="B18" s="4" t="s">
        <f>=HYPERLINK("https://leilaoonline.net/lote/detalhe/17017", "HONDA; CIVIC EXS FLEX (AUTOMATICO); 2007/2007; ALCO/GASOL.; CINZA")</f>
      </c>
      <c r="C18" s="4" t="inlineStr">
        <is>
          <t>Não vendido</t>
        </is>
      </c>
      <c r="D18" s="4" t="inlineStr">
        <is>
          <t>37</t>
        </is>
      </c>
      <c r="E18" s="5" t="inlineStr">
        <is>
          <t>18.500,00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=HYPERLINK("https://leilaoonline.net/lote/detalhe/17062", "207")</f>
      </c>
      <c r="B19" s="4" t="s">
        <f>=HYPERLINK("https://leilaoonline.net/lote/detalhe/17062", "VW; SAVEIRO GL; 1989/1990; VERMELHA; ALCOOL; - TURBO; SUSPENSÃO; RODA/PNEU; ILUM. LEGALIZADOS")</f>
      </c>
      <c r="C19" s="4" t="inlineStr">
        <is>
          <t>Não vendido</t>
        </is>
      </c>
      <c r="D19" s="4" t="inlineStr">
        <is>
          <t>20</t>
        </is>
      </c>
      <c r="E19" s="5" t="inlineStr">
        <is>
          <t>11.000,00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=HYPERLINK("https://leilaoonline.net/lote/detalhe/16939", "208")</f>
      </c>
      <c r="B20" s="4" t="s">
        <f>=HYPERLINK("https://leilaoonline.net/lote/detalhe/16939", "VW/GOL; 1986/1986; ALCOOL; VERMELHA;")</f>
      </c>
      <c r="C20" s="4" t="inlineStr">
        <is>
          <t>Vendido</t>
        </is>
      </c>
      <c r="D20" s="4" t="inlineStr">
        <is>
          <t>40</t>
        </is>
      </c>
      <c r="E20" s="5" t="inlineStr">
        <is>
          <t>7.550,00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=HYPERLINK("https://leilaoonline.net/lote/detalhe/17060", "209")</f>
      </c>
      <c r="B21" s="4" t="s">
        <f>=HYPERLINK("https://leilaoonline.net/lote/detalhe/17060", "AUDI A3 turbo 150cv; 2004/2004; PRATA; GASOLINA;")</f>
      </c>
      <c r="C21" s="4" t="inlineStr">
        <is>
          <t>Não vendido</t>
        </is>
      </c>
      <c r="D21" s="4" t="inlineStr">
        <is>
          <t>51</t>
        </is>
      </c>
      <c r="E21" s="5" t="inlineStr">
        <is>
          <t>15.400,00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=HYPERLINK("https://leilaoonline.net/lote/detalhe/17018", "210")</f>
      </c>
      <c r="B22" s="4" t="s">
        <f>=HYPERLINK("https://leilaoonline.net/lote/detalhe/17018", "AUDI A6 3.0TFSI ALLR; 2013/2013; BRANCA; GASOLINA;")</f>
      </c>
      <c r="C22" s="4" t="inlineStr">
        <is>
          <t>Não vendido</t>
        </is>
      </c>
      <c r="D22" s="4" t="inlineStr">
        <is>
          <t>36</t>
        </is>
      </c>
      <c r="E22" s="5" t="inlineStr">
        <is>
          <t>102.000,00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=HYPERLINK("https://leilaoonline.net/lote/detalhe/16847", "211")</f>
      </c>
      <c r="B23" s="4" t="s">
        <f>=HYPERLINK("https://leilaoonline.net/lote/detalhe/16847", "RENAULT; SANDERO DYNA 16R; 2015/2015; PRATA; ALCO./GASOL.")</f>
      </c>
      <c r="C23" s="4" t="inlineStr">
        <is>
          <t>Não vendido</t>
        </is>
      </c>
      <c r="D23" s="4" t="inlineStr">
        <is>
          <t>8</t>
        </is>
      </c>
      <c r="E23" s="5" t="inlineStr">
        <is>
          <t>22.000,00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=HYPERLINK("https://leilaoonline.net/lote/detalhe/17015", "213")</f>
      </c>
      <c r="B24" s="4" t="s">
        <f>=HYPERLINK("https://leilaoonline.net/lote/detalhe/17015", "PEUGEOT; 2008 GRIFFE AT; 2016/2017; PRETA - APROX. 7.000KM")</f>
      </c>
      <c r="C24" s="4" t="inlineStr">
        <is>
          <t>Vendido</t>
        </is>
      </c>
      <c r="D24" s="4" t="inlineStr">
        <is>
          <t>112</t>
        </is>
      </c>
      <c r="E24" s="5" t="inlineStr">
        <is>
          <t>41.500,00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=HYPERLINK("https://leilaoonline.net/lote/detalhe/17064", "214")</f>
      </c>
      <c r="B25" s="4" t="s">
        <f>=HYPERLINK("https://leilaoonline.net/lote/detalhe/17064", "I/ SUBARU IMPREZA 2.0 4P; 2009/2010; GASOLINA;")</f>
      </c>
      <c r="C25" s="4" t="inlineStr">
        <is>
          <t>Não vendido</t>
        </is>
      </c>
      <c r="D25" s="4" t="inlineStr">
        <is>
          <t>30</t>
        </is>
      </c>
      <c r="E25" s="5" t="inlineStr">
        <is>
          <t>17.500,00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=HYPERLINK("https://leilaoonline.net/lote/detalhe/16854", "222")</f>
      </c>
      <c r="B26" s="4" t="s">
        <f>=HYPERLINK("https://leilaoonline.net/lote/detalhe/16854", "HONDA CIVIC LXR 2.0; 2013/2014; CINZA; ALCO./GASOL.")</f>
      </c>
      <c r="C26" s="4" t="inlineStr">
        <is>
          <t>Não vendido</t>
        </is>
      </c>
      <c r="D26" s="4" t="inlineStr">
        <is>
          <t>72</t>
        </is>
      </c>
      <c r="E26" s="5" t="inlineStr">
        <is>
          <t>39.750,00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=HYPERLINK("https://leilaoonline.net/lote/detalhe/16846", "223")</f>
      </c>
      <c r="B27" s="4" t="s">
        <f>=HYPERLINK("https://leilaoonline.net/lote/detalhe/16846", "RENAULT/ MEGANE DYN 16; 2006/2007; PRATA; ALCO,/GASOL. ")</f>
      </c>
      <c r="C27" s="4" t="inlineStr">
        <is>
          <t>Não vendido</t>
        </is>
      </c>
      <c r="D27" s="4" t="inlineStr">
        <is>
          <t>35</t>
        </is>
      </c>
      <c r="E27" s="5" t="inlineStr">
        <is>
          <t>12.000,00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=HYPERLINK("https://leilaoonline.net/lote/detalhe/16849", "239")</f>
      </c>
      <c r="B28" s="4" t="s">
        <f>=HYPERLINK("https://leilaoonline.net/lote/detalhe/16849", " GM/ CELTA  1.0 LS, ANO/MOD 2011/2012, ALCO./GASOL.; PRATA")</f>
      </c>
      <c r="C28" s="4" t="inlineStr">
        <is>
          <t>Não vendido</t>
        </is>
      </c>
      <c r="D28" s="4" t="inlineStr">
        <is>
          <t>34</t>
        </is>
      </c>
      <c r="E28" s="5" t="inlineStr">
        <is>
          <t>8.650,00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=HYPERLINK("https://leilaoonline.net/lote/detalhe/16843", "240")</f>
      </c>
      <c r="B29" s="4" t="s">
        <f>=HYPERLINK("https://leilaoonline.net/lote/detalhe/16843", "FIAT / SIENA FIRE 16V, ANO 2003, ALCO/GASOL., PRETA")</f>
      </c>
      <c r="C29" s="4" t="inlineStr">
        <is>
          <t>Não vendido</t>
        </is>
      </c>
      <c r="D29" s="4" t="inlineStr">
        <is>
          <t>28</t>
        </is>
      </c>
      <c r="E29" s="5" t="inlineStr">
        <is>
          <t>8.300,00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=HYPERLINK("https://leilaoonline.net/lote/detalhe/16856", "245")</f>
      </c>
      <c r="B30" s="4" t="s">
        <f>=HYPERLINK("https://leilaoonline.net/lote/detalhe/16856", "HONDA; CITY DX CVT; 2016/2016; PRATA; ALCO./GASOL. - APROX. 7.200KM -")</f>
      </c>
      <c r="C30" s="4" t="inlineStr">
        <is>
          <t>Não vendido</t>
        </is>
      </c>
      <c r="D30" s="4" t="inlineStr">
        <is>
          <t>52</t>
        </is>
      </c>
      <c r="E30" s="5" t="inlineStr">
        <is>
          <t>35.500,00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=HYPERLINK("https://leilaoonline.net/lote/detalhe/16855", "250")</f>
      </c>
      <c r="B31" s="4" t="s">
        <f>=HYPERLINK("https://leilaoonline.net/lote/detalhe/16855", "HYUNDAI / TUCSON GLSB, ANO 2012/2013 AUTOMÁTICO, GASOLINA; PLACA FINAL 09")</f>
      </c>
      <c r="C31" s="4" t="inlineStr">
        <is>
          <t>Não vendido</t>
        </is>
      </c>
      <c r="D31" s="4" t="inlineStr">
        <is>
          <t>39</t>
        </is>
      </c>
      <c r="E31" s="5" t="inlineStr">
        <is>
          <t>28.000,00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=HYPERLINK("https://leilaoonline.net/lote/detalhe/17065", "268")</f>
      </c>
      <c r="B32" s="4" t="s">
        <f>=HYPERLINK("https://leilaoonline.net/lote/detalhe/17065", "I/ JAC J3; 2012/2013; PRATA; GASOL./ALCOL.")</f>
      </c>
      <c r="C32" s="4" t="inlineStr">
        <is>
          <t>Não vendido</t>
        </is>
      </c>
      <c r="D32" s="4" t="inlineStr">
        <is>
          <t>31</t>
        </is>
      </c>
      <c r="E32" s="5" t="inlineStr">
        <is>
          <t>9.250,00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=HYPERLINK("https://leilaoonline.net/lote/detalhe/16853", "270")</f>
      </c>
      <c r="B33" s="4" t="s">
        <f>=HYPERLINK("https://leilaoonline.net/lote/detalhe/16853", "GM/ BLAZER, ANO/MOD 2000/2000, COR PRATA; COMB.: GASOLINA")</f>
      </c>
      <c r="C33" s="4" t="inlineStr">
        <is>
          <t>Não vendido</t>
        </is>
      </c>
      <c r="D33" s="4" t="inlineStr">
        <is>
          <t>24</t>
        </is>
      </c>
      <c r="E33" s="5" t="inlineStr">
        <is>
          <t>6.050,00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=HYPERLINK("https://leilaoonline.net/lote/detalhe/16845", "272")</f>
      </c>
      <c r="B34" s="4" t="s">
        <f>=HYPERLINK("https://leilaoonline.net/lote/detalhe/16845", "I; FORD TRST "TRANSIT" MODIFICAR TP; 2010/2010; BRANCA, DIESEL")</f>
      </c>
      <c r="C34" s="4" t="inlineStr">
        <is>
          <t>Vendido</t>
        </is>
      </c>
      <c r="D34" s="4" t="inlineStr">
        <is>
          <t>36</t>
        </is>
      </c>
      <c r="E34" s="5" t="inlineStr">
        <is>
          <t>19.000,00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=HYPERLINK("https://leilaoonline.net/lote/detalhe/16844", "314")</f>
      </c>
      <c r="B35" s="4" t="s">
        <f>=HYPERLINK("https://leilaoonline.net/lote/detalhe/16844", "I; FORD TRST "TRANSIT" MODIFICAR TP; 2010/2011; BRANCA, DIESEL")</f>
      </c>
      <c r="C35" s="4" t="inlineStr">
        <is>
          <t>Vendido</t>
        </is>
      </c>
      <c r="D35" s="4" t="inlineStr">
        <is>
          <t>57</t>
        </is>
      </c>
      <c r="E35" s="5" t="inlineStr">
        <is>
          <t>18.550,00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=HYPERLINK("https://leilaoonline.net/lote/detalhe/17032", "400")</f>
      </c>
      <c r="B36" s="4" t="s">
        <f>=HYPERLINK("https://leilaoonline.net/lote/detalhe/17032", "JOGO DE RODAS COM PNEUS 205/40/17")</f>
      </c>
      <c r="C36" s="4" t="inlineStr">
        <is>
          <t>Não vendido</t>
        </is>
      </c>
      <c r="D36" s="4" t="inlineStr">
        <is>
          <t>9</t>
        </is>
      </c>
      <c r="E36" s="5" t="inlineStr">
        <is>
          <t>750,00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=HYPERLINK("https://leilaoonline.net/lote/detalhe/17104", "401")</f>
      </c>
      <c r="B37" s="4" t="s">
        <f>=HYPERLINK("https://leilaoonline.net/lote/detalhe/17104", "JOGO DE RODAS TOYOTA ARO 16 X 6,5")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=HYPERLINK("https://leilaoonline.net/lote/detalhe/16851", "403")</f>
      </c>
      <c r="B38" s="4" t="s">
        <f>=HYPERLINK("https://leilaoonline.net/lote/detalhe/16851", "JOGO DE RODAS COM PNEUS 205/55/16")</f>
      </c>
      <c r="C38" s="4" t="inlineStr">
        <is>
          <t>Não vendido</t>
        </is>
      </c>
      <c r="D38" s="4" t="inlineStr">
        <is>
          <t>5</t>
        </is>
      </c>
      <c r="E38" s="5" t="inlineStr">
        <is>
          <t>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=HYPERLINK("https://leilaoonline.net/lote/detalhe/16850", "412")</f>
      </c>
      <c r="B39" s="4" t="s">
        <f>=HYPERLINK("https://leilaoonline.net/lote/detalhe/16850", "JOGO DE RODAS COM PNEUS 205/60/15")</f>
      </c>
      <c r="C39" s="4" t="inlineStr">
        <is>
          <t>Não vendido</t>
        </is>
      </c>
      <c r="D39" s="4" t="inlineStr">
        <is>
          <t>4</t>
        </is>
      </c>
      <c r="E39" s="5" t="inlineStr">
        <is>
          <t>600,00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=HYPERLINK("https://leilaoonline.net/lote/detalhe/16852", "436")</f>
      </c>
      <c r="B40" s="4" t="s">
        <f>=HYPERLINK("https://leilaoonline.net/lote/detalhe/16852", "JOGO DE RODAS COM PNEUS 195/65/R15")</f>
      </c>
      <c r="C40" s="4" t="inlineStr">
        <is>
          <t>Não vendido</t>
        </is>
      </c>
      <c r="D40" s="4" t="inlineStr">
        <is>
          <t>4</t>
        </is>
      </c>
      <c r="E40" s="5" t="inlineStr">
        <is>
          <t>600,00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=HYPERLINK("https://leilaoonline.net/lote/detalhe/16938", "450")</f>
      </c>
      <c r="B41" s="4" t="s">
        <f>=HYPERLINK("https://leilaoonline.net/lote/detalhe/16938", "JOGO DE RODAS COM PNEUS 205/60/15")</f>
      </c>
      <c r="C41" s="4" t="inlineStr">
        <is>
          <t>Não vendido</t>
        </is>
      </c>
      <c r="D41" s="4" t="inlineStr">
        <is>
          <t>4</t>
        </is>
      </c>
      <c r="E41" s="5" t="inlineStr">
        <is>
          <t>550,00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=HYPERLINK("https://leilaoonline.net/lote/detalhe/17034", "451")</f>
      </c>
      <c r="B42" s="4" t="s">
        <f>=HYPERLINK("https://leilaoonline.net/lote/detalhe/17034", "67 RODAS DE CAMINHÃO M.BENZ, VOLVO, VW, OUTRAS MARCAS")</f>
      </c>
      <c r="C42" s="4" t="inlineStr">
        <is>
          <t>Não vendido</t>
        </is>
      </c>
      <c r="D42" s="4" t="inlineStr">
        <is>
          <t>4</t>
        </is>
      </c>
      <c r="E42" s="5" t="inlineStr">
        <is>
          <t>850,00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=HYPERLINK("https://leilaoonline.net/lote/detalhe/17102", "452")</f>
      </c>
      <c r="B43" s="4" t="s">
        <f>=HYPERLINK("https://leilaoonline.net/lote/detalhe/17102", "APROX. 22 PEÇAS DE TAMBORES DE FREIO, M. BENZ, VOLVO, OUTRAS MARCAS (SEM USO) ")</f>
      </c>
      <c r="C43" s="4" t="inlineStr">
        <is>
          <t>Não vendido</t>
        </is>
      </c>
      <c r="D43" s="4" t="inlineStr">
        <is>
          <t>3</t>
        </is>
      </c>
      <c r="E43" s="5" t="inlineStr">
        <is>
          <t>300,00</t>
        </is>
      </c>
      <c r="F43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2026-05-24T18:17:14.00Z</dcterms:created>
  <dc:creator>Tellks Tecnologia</dc:creator>
  <cp:revision>0</cp:revision>
</cp:coreProperties>
</file>