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39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EMPILHADEIRA, ESTEIRAS, ELEVADORES, PISTÕES, TRILHOS TR25, TANQUES, MOTORES E MAIS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10/12/2025 11:00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Guilherme O Rossi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=HYPERLINK("https://leilaoonline.net/lote/detalhe/310072", "001")</f>
      </c>
      <c r="B11" s="4" t="s">
        <f>=HYPERLINK("https://leilaoonline.net/lote/detalhe/310072", "UNIDADE DE DRAGAGEM ")</f>
      </c>
      <c r="C11" s="4" t="inlineStr">
        <is>
          <t>Não vendido</t>
        </is>
      </c>
      <c r="D11" s="4" t="inlineStr">
        <is>
          <t>0</t>
        </is>
      </c>
      <c r="E11" s="5" t="inlineStr">
        <is>
          <t>90.000,00</t>
        </is>
      </c>
      <c r="F11" s="4" t="inlineStr">
        <is>
          <t>350.00</t>
        </is>
      </c>
    </row>
    <row collapsed="false" customFormat="false" customHeight="false" hidden="false" ht="12.1" outlineLevel="0" r="12">
      <c r="A12" s="5" t="s">
        <f>=HYPERLINK("https://leilaoonline.net/lote/detalhe/310077", "002")</f>
      </c>
      <c r="B12" s="4" t="s">
        <f>=HYPERLINK("https://leilaoonline.net/lote/detalhe/310077", "EMPILHADEIRA DAEWOO CAPAC. 2,5 TON. - GLP - FUNCIONANDO")</f>
      </c>
      <c r="C12" s="4" t="inlineStr">
        <is>
          <t>Não vendido</t>
        </is>
      </c>
      <c r="D12" s="4" t="inlineStr">
        <is>
          <t>0</t>
        </is>
      </c>
      <c r="E12" s="5" t="inlineStr">
        <is>
          <t>35.000,00</t>
        </is>
      </c>
      <c r="F12" s="4" t="inlineStr">
        <is>
          <t>500.00</t>
        </is>
      </c>
    </row>
    <row collapsed="false" customFormat="false" customHeight="false" hidden="false" ht="12.1" outlineLevel="0" r="13">
      <c r="A13" s="5" t="s">
        <f>=HYPERLINK("https://leilaoonline.net/lote/detalhe/310058", "003")</f>
      </c>
      <c r="B13" s="4" t="s">
        <f>=HYPERLINK("https://leilaoonline.net/lote/detalhe/310058", " GARRA FLORESTAL")</f>
      </c>
      <c r="C13" s="4" t="inlineStr">
        <is>
          <t>Não vendido</t>
        </is>
      </c>
      <c r="D13" s="4" t="inlineStr">
        <is>
          <t>0</t>
        </is>
      </c>
      <c r="E13" s="5" t="inlineStr">
        <is>
          <t>20.000,00</t>
        </is>
      </c>
      <c r="F13" s="4" t="inlineStr">
        <is>
          <t>400.00</t>
        </is>
      </c>
    </row>
    <row collapsed="false" customFormat="false" customHeight="false" hidden="false" ht="12.1" outlineLevel="0" r="14">
      <c r="A14" s="5" t="s">
        <f>=HYPERLINK("https://leilaoonline.net/lote/detalhe/310054", "004")</f>
      </c>
      <c r="B14" s="4" t="s">
        <f>=HYPERLINK("https://leilaoonline.net/lote/detalhe/310054", " ESTEIRA  MEDINDO 1.5 M DE COMPRIMENTO E 0,40 M DE LARGURA")</f>
      </c>
      <c r="C14" s="4" t="inlineStr">
        <is>
          <t>Não vendido</t>
        </is>
      </c>
      <c r="D14" s="4" t="inlineStr">
        <is>
          <t>0</t>
        </is>
      </c>
      <c r="E14" s="5" t="inlineStr">
        <is>
          <t>1.000,00</t>
        </is>
      </c>
      <c r="F14" s="4" t="inlineStr">
        <is>
          <t>200.00</t>
        </is>
      </c>
    </row>
    <row collapsed="false" customFormat="false" customHeight="false" hidden="false" ht="12.1" outlineLevel="0" r="15">
      <c r="A15" s="5" t="s">
        <f>=HYPERLINK("https://leilaoonline.net/lote/detalhe/310056", "005")</f>
      </c>
      <c r="B15" s="4" t="s">
        <f>=HYPERLINK("https://leilaoonline.net/lote/detalhe/310056", " ELEVADOR DE CARGA  - CAPACIDADE 800 KGS")</f>
      </c>
      <c r="C15" s="4" t="inlineStr">
        <is>
          <t>Não vendido</t>
        </is>
      </c>
      <c r="D15" s="4" t="inlineStr">
        <is>
          <t>0</t>
        </is>
      </c>
      <c r="E15" s="5" t="inlineStr">
        <is>
          <t>2.000,00</t>
        </is>
      </c>
      <c r="F15" s="4" t="inlineStr">
        <is>
          <t>100.00</t>
        </is>
      </c>
    </row>
    <row collapsed="false" customFormat="false" customHeight="false" hidden="false" ht="12.1" outlineLevel="0" r="16">
      <c r="A16" s="5" t="s">
        <f>=HYPERLINK("https://leilaoonline.net/lote/detalhe/310074", "006")</f>
      </c>
      <c r="B16" s="4" t="s">
        <f>=HYPERLINK("https://leilaoonline.net/lote/detalhe/310074", " ELEVADOR DE CARGA  - CAPACIDADE 800 KGS")</f>
      </c>
      <c r="C16" s="4" t="inlineStr">
        <is>
          <t>Não vendido</t>
        </is>
      </c>
      <c r="D16" s="4" t="inlineStr">
        <is>
          <t>0</t>
        </is>
      </c>
      <c r="E16" s="5" t="inlineStr">
        <is>
          <t>4.000,00</t>
        </is>
      </c>
      <c r="F16" s="4" t="inlineStr">
        <is>
          <t>100.00</t>
        </is>
      </c>
    </row>
    <row collapsed="false" customFormat="false" customHeight="false" hidden="false" ht="12.1" outlineLevel="0" r="17">
      <c r="A17" s="5" t="s">
        <f>=HYPERLINK("https://leilaoonline.net/lote/detalhe/310061", "008")</f>
      </c>
      <c r="B17" s="4" t="s">
        <f>=HYPERLINK("https://leilaoonline.net/lote/detalhe/310061", "Alimentador de PET - Aco Inox - Marca Penta ")</f>
      </c>
      <c r="C17" s="4" t="inlineStr">
        <is>
          <t>Não vendido</t>
        </is>
      </c>
      <c r="D17" s="4" t="inlineStr">
        <is>
          <t>0</t>
        </is>
      </c>
      <c r="E17" s="5" t="inlineStr">
        <is>
          <t>15.000,00</t>
        </is>
      </c>
      <c r="F17" s="4" t="inlineStr">
        <is>
          <t>350.00</t>
        </is>
      </c>
    </row>
    <row collapsed="false" customFormat="false" customHeight="false" hidden="false" ht="12.1" outlineLevel="0" r="18">
      <c r="A18" s="5" t="s">
        <f>=HYPERLINK("https://leilaoonline.net/lote/detalhe/310075", "009")</f>
      </c>
      <c r="B18" s="4" t="s">
        <f>=HYPERLINK("https://leilaoonline.net/lote/detalhe/310075", "CONTAINER REFRIGERADO PIT STOP - 2,50 mts X 6,00 mts.")</f>
      </c>
      <c r="C18" s="4" t="inlineStr">
        <is>
          <t>Não vendido</t>
        </is>
      </c>
      <c r="D18" s="4" t="inlineStr">
        <is>
          <t>0</t>
        </is>
      </c>
      <c r="E18" s="5" t="inlineStr">
        <is>
          <t>11.500,00</t>
        </is>
      </c>
      <c r="F18" s="4" t="inlineStr">
        <is>
          <t>500.00</t>
        </is>
      </c>
    </row>
    <row collapsed="false" customFormat="false" customHeight="false" hidden="false" ht="12.1" outlineLevel="0" r="19">
      <c r="A19" s="5" t="s">
        <f>=HYPERLINK("https://leilaoonline.net/lote/detalhe/310062", "010")</f>
      </c>
      <c r="B19" s="4" t="s">
        <f>=HYPERLINK("https://leilaoonline.net/lote/detalhe/310062", "Alimentador de PET - Aco Inox - Marca Penta ")</f>
      </c>
      <c r="C19" s="4" t="inlineStr">
        <is>
          <t>Não vendido</t>
        </is>
      </c>
      <c r="D19" s="4" t="inlineStr">
        <is>
          <t>0</t>
        </is>
      </c>
      <c r="E19" s="5" t="inlineStr">
        <is>
          <t>15.000,00</t>
        </is>
      </c>
      <c r="F19" s="4" t="inlineStr">
        <is>
          <t>350.00</t>
        </is>
      </c>
    </row>
    <row collapsed="false" customFormat="false" customHeight="false" hidden="false" ht="12.1" outlineLevel="0" r="20">
      <c r="A20" s="5" t="s">
        <f>=HYPERLINK("https://leilaoonline.net/lote/detalhe/310057", "011")</f>
      </c>
      <c r="B20" s="4" t="s">
        <f>=HYPERLINK("https://leilaoonline.net/lote/detalhe/310057", " MAQUINA DE CORTAR TIRAS DE BORRACHA")</f>
      </c>
      <c r="C20" s="4" t="inlineStr">
        <is>
          <t>Não vendido</t>
        </is>
      </c>
      <c r="D20" s="4" t="inlineStr">
        <is>
          <t>0</t>
        </is>
      </c>
      <c r="E20" s="5" t="inlineStr">
        <is>
          <t>4.500,00</t>
        </is>
      </c>
      <c r="F20" s="4" t="inlineStr">
        <is>
          <t>200.00</t>
        </is>
      </c>
    </row>
    <row collapsed="false" customFormat="false" customHeight="false" hidden="false" ht="12.1" outlineLevel="0" r="21">
      <c r="A21" s="5" t="s">
        <f>=HYPERLINK("https://leilaoonline.net/lote/detalhe/310076", "012")</f>
      </c>
      <c r="B21" s="4" t="s">
        <f>=HYPERLINK("https://leilaoonline.net/lote/detalhe/310076", "APROX. 800 ROLOS DE FITA RIBOM TAMANHOS DIVERSOS")</f>
      </c>
      <c r="C21" s="4" t="inlineStr">
        <is>
          <t>Não vendido</t>
        </is>
      </c>
      <c r="D21" s="4" t="inlineStr">
        <is>
          <t>0</t>
        </is>
      </c>
      <c r="E21" s="5" t="inlineStr">
        <is>
          <t>4.200,00</t>
        </is>
      </c>
      <c r="F21" s="4" t="inlineStr">
        <is>
          <t>100.00</t>
        </is>
      </c>
    </row>
    <row collapsed="false" customFormat="false" customHeight="false" hidden="false" ht="12.1" outlineLevel="0" r="22">
      <c r="A22" s="5" t="s">
        <f>=HYPERLINK("https://leilaoonline.net/lote/detalhe/310055", "014")</f>
      </c>
      <c r="B22" s="4" t="s">
        <f>=HYPERLINK("https://leilaoonline.net/lote/detalhe/310055", " EQUIPAMENTO PARA MISTURAR")</f>
      </c>
      <c r="C22" s="4" t="inlineStr">
        <is>
          <t>Não vendido</t>
        </is>
      </c>
      <c r="D22" s="4" t="inlineStr">
        <is>
          <t>0</t>
        </is>
      </c>
      <c r="E22" s="5" t="inlineStr">
        <is>
          <t>900,00</t>
        </is>
      </c>
      <c r="F22" s="4" t="inlineStr">
        <is>
          <t>100.00</t>
        </is>
      </c>
    </row>
    <row collapsed="false" customFormat="false" customHeight="false" hidden="false" ht="12.1" outlineLevel="0" r="23">
      <c r="A23" s="5" t="s">
        <f>=HYPERLINK("https://leilaoonline.net/lote/detalhe/310063", "016")</f>
      </c>
      <c r="B23" s="4" t="s">
        <f>=HYPERLINK("https://leilaoonline.net/lote/detalhe/310063", "Picotador em Aco Inox Marca: Rieter Modelo Primo 200 U  -Ano 2001 - Isolamento Acústico")</f>
      </c>
      <c r="C23" s="4" t="inlineStr">
        <is>
          <t>Não vendido</t>
        </is>
      </c>
      <c r="D23" s="4" t="inlineStr">
        <is>
          <t>0</t>
        </is>
      </c>
      <c r="E23" s="5" t="inlineStr">
        <is>
          <t>18.000,00</t>
        </is>
      </c>
      <c r="F23" s="4" t="inlineStr">
        <is>
          <t>350.00</t>
        </is>
      </c>
    </row>
    <row collapsed="false" customFormat="false" customHeight="false" hidden="false" ht="12.1" outlineLevel="0" r="24">
      <c r="A24" s="5" t="s">
        <f>=HYPERLINK("https://leilaoonline.net/lote/detalhe/310064", "017")</f>
      </c>
      <c r="B24" s="4" t="s">
        <f>=HYPERLINK("https://leilaoonline.net/lote/detalhe/310064", "Secador de ar Marca: Zeks Modelo 400HSGA400")</f>
      </c>
      <c r="C24" s="4" t="inlineStr">
        <is>
          <t>Não vendido</t>
        </is>
      </c>
      <c r="D24" s="4" t="inlineStr">
        <is>
          <t>0</t>
        </is>
      </c>
      <c r="E24" s="5" t="inlineStr">
        <is>
          <t>6.000,00</t>
        </is>
      </c>
      <c r="F24" s="4" t="inlineStr">
        <is>
          <t>250.00</t>
        </is>
      </c>
    </row>
    <row collapsed="false" customFormat="false" customHeight="false" hidden="false" ht="12.1" outlineLevel="0" r="25">
      <c r="A25" s="5" t="s">
        <f>=HYPERLINK("https://leilaoonline.net/lote/detalhe/310053", "018")</f>
      </c>
      <c r="B25" s="4" t="s">
        <f>=HYPERLINK("https://leilaoonline.net/lote/detalhe/310053", "[ VÍDEO ] Peneira vibratoria 4 metros ")</f>
      </c>
      <c r="C25" s="4" t="inlineStr">
        <is>
          <t>Não vendido</t>
        </is>
      </c>
      <c r="D25" s="4" t="inlineStr">
        <is>
          <t>0</t>
        </is>
      </c>
      <c r="E25" s="5" t="inlineStr">
        <is>
          <t>25.000,00</t>
        </is>
      </c>
      <c r="F25" s="4" t="inlineStr">
        <is>
          <t>500.00</t>
        </is>
      </c>
    </row>
    <row collapsed="false" customFormat="false" customHeight="false" hidden="false" ht="12.1" outlineLevel="0" r="26">
      <c r="A26" s="5" t="s">
        <f>=HYPERLINK("https://leilaoonline.net/lote/detalhe/310059", "020")</f>
      </c>
      <c r="B26" s="4" t="s">
        <f>=HYPERLINK("https://leilaoonline.net/lote/detalhe/310059", " 02 UN. TÚNEL DE ENCOLHIMENTO SLIVIS / VOLTAGEM 220")</f>
      </c>
      <c r="C26" s="4" t="inlineStr">
        <is>
          <t>Não vendido</t>
        </is>
      </c>
      <c r="D26" s="4" t="inlineStr">
        <is>
          <t>0</t>
        </is>
      </c>
      <c r="E26" s="5" t="inlineStr">
        <is>
          <t>5.500,00</t>
        </is>
      </c>
      <c r="F26" s="4" t="inlineStr">
        <is>
          <t>500.00</t>
        </is>
      </c>
    </row>
    <row collapsed="false" customFormat="false" customHeight="false" hidden="false" ht="12.1" outlineLevel="0" r="27">
      <c r="A27" s="5" t="s">
        <f>=HYPERLINK("https://leilaoonline.net/lote/detalhe/312310", "021")</f>
      </c>
      <c r="B27" s="4" t="s">
        <f>=HYPERLINK("https://leilaoonline.net/lote/detalhe/312310", "INVERSOR WEG 2CV - SEMI NOVO( NO ESTADO)")</f>
      </c>
      <c r="C27" s="4" t="inlineStr">
        <is>
          <t>Não vendido</t>
        </is>
      </c>
      <c r="D27" s="4" t="inlineStr">
        <is>
          <t>0</t>
        </is>
      </c>
      <c r="E27" s="5" t="inlineStr">
        <is>
          <t>550,00</t>
        </is>
      </c>
      <c r="F27" s="4" t="inlineStr">
        <is>
          <t>30.00</t>
        </is>
      </c>
    </row>
    <row collapsed="false" customFormat="false" customHeight="false" hidden="false" ht="12.1" outlineLevel="0" r="28">
      <c r="A28" s="5" t="s">
        <f>=HYPERLINK("https://leilaoonline.net/lote/detalhe/312311", "022")</f>
      </c>
      <c r="B28" s="4" t="s">
        <f>=HYPERLINK("https://leilaoonline.net/lote/detalhe/312311", "01 UN. CASCATA DE CHOCOLATE DE 12 KG  -  220 V - SEMI-NOVO ( NO ESTADO)")</f>
      </c>
      <c r="C28" s="4" t="inlineStr">
        <is>
          <t>Não vendido</t>
        </is>
      </c>
      <c r="D28" s="4" t="inlineStr">
        <is>
          <t>0</t>
        </is>
      </c>
      <c r="E28" s="5" t="inlineStr">
        <is>
          <t>3.500,00</t>
        </is>
      </c>
      <c r="F28" s="4" t="inlineStr">
        <is>
          <t>50.00</t>
        </is>
      </c>
    </row>
    <row collapsed="false" customFormat="false" customHeight="false" hidden="false" ht="12.1" outlineLevel="0" r="29">
      <c r="A29" s="5" t="s">
        <f>=HYPERLINK("https://leilaoonline.net/lote/detalhe/312312", "023")</f>
      </c>
      <c r="B29" s="4" t="s">
        <f>=HYPERLINK("https://leilaoonline.net/lote/detalhe/312312", "01 UN. CASCATA DE CHOCOLATE DE 12 KG  -  220 V - SEMI-NOVO ( NO ESTADO)")</f>
      </c>
      <c r="C29" s="4" t="inlineStr">
        <is>
          <t>Não vendido</t>
        </is>
      </c>
      <c r="D29" s="4" t="inlineStr">
        <is>
          <t>0</t>
        </is>
      </c>
      <c r="E29" s="5" t="inlineStr">
        <is>
          <t>3.500,00</t>
        </is>
      </c>
      <c r="F29" s="4" t="inlineStr">
        <is>
          <t>50.00</t>
        </is>
      </c>
    </row>
    <row collapsed="false" customFormat="false" customHeight="false" hidden="false" ht="12.1" outlineLevel="0" r="30">
      <c r="A30" s="5" t="s">
        <f>=HYPERLINK("https://leilaoonline.net/lote/detalhe/312313", "024")</f>
      </c>
      <c r="B30" s="4" t="s">
        <f>=HYPERLINK("https://leilaoonline.net/lote/detalhe/312313", "01 UN. CASCATA DE CHOCOLATE DE 12 KG  -  220 V - SEMI-NOVO ( NO ESTADO)")</f>
      </c>
      <c r="C30" s="4" t="inlineStr">
        <is>
          <t>Não vendido</t>
        </is>
      </c>
      <c r="D30" s="4" t="inlineStr">
        <is>
          <t>0</t>
        </is>
      </c>
      <c r="E30" s="5" t="inlineStr">
        <is>
          <t>3.500,00</t>
        </is>
      </c>
      <c r="F30" s="4" t="inlineStr">
        <is>
          <t>50.00</t>
        </is>
      </c>
    </row>
    <row collapsed="false" customFormat="false" customHeight="false" hidden="false" ht="12.1" outlineLevel="0" r="31">
      <c r="A31" s="5" t="s">
        <f>=HYPERLINK("https://leilaoonline.net/lote/detalhe/310065", "027")</f>
      </c>
      <c r="B31" s="4" t="s">
        <f>=HYPERLINK("https://leilaoonline.net/lote/detalhe/310065", "SIDE FEEDER")</f>
      </c>
      <c r="C31" s="4" t="inlineStr">
        <is>
          <t>Não vendido</t>
        </is>
      </c>
      <c r="D31" s="4" t="inlineStr">
        <is>
          <t>0</t>
        </is>
      </c>
      <c r="E31" s="5" t="inlineStr">
        <is>
          <t>6.000,00</t>
        </is>
      </c>
      <c r="F31" s="4" t="inlineStr">
        <is>
          <t>250.00</t>
        </is>
      </c>
    </row>
    <row collapsed="false" customFormat="false" customHeight="false" hidden="false" ht="12.1" outlineLevel="0" r="32">
      <c r="A32" s="5" t="s">
        <f>=HYPERLINK("https://leilaoonline.net/lote/detalhe/310060", "028")</f>
      </c>
      <c r="B32" s="4" t="s">
        <f>=HYPERLINK("https://leilaoonline.net/lote/detalhe/310060", "TANQUE PP 1.600 LITROS")</f>
      </c>
      <c r="C32" s="4" t="inlineStr">
        <is>
          <t>Não vendido</t>
        </is>
      </c>
      <c r="D32" s="4" t="inlineStr">
        <is>
          <t>0</t>
        </is>
      </c>
      <c r="E32" s="5" t="inlineStr">
        <is>
          <t>500,00</t>
        </is>
      </c>
      <c r="F32" s="4" t="inlineStr">
        <is>
          <t>100.00</t>
        </is>
      </c>
    </row>
    <row collapsed="false" customFormat="false" customHeight="false" hidden="false" ht="12.1" outlineLevel="0" r="33">
      <c r="A33" s="5" t="s">
        <f>=HYPERLINK("https://leilaoonline.net/lote/detalhe/310073", "030")</f>
      </c>
      <c r="B33" s="4" t="s">
        <f>=HYPERLINK("https://leilaoonline.net/lote/detalhe/310073", "APROX. 500 UN. CAPACITORES MARCA WEG")</f>
      </c>
      <c r="C33" s="4" t="inlineStr">
        <is>
          <t>Não vendido</t>
        </is>
      </c>
      <c r="D33" s="4" t="inlineStr">
        <is>
          <t>0</t>
        </is>
      </c>
      <c r="E33" s="5" t="inlineStr">
        <is>
          <t>1.500,00</t>
        </is>
      </c>
      <c r="F33" s="4" t="inlineStr">
        <is>
          <t>50.00</t>
        </is>
      </c>
    </row>
    <row collapsed="false" customFormat="false" customHeight="false" hidden="false" ht="12.1" outlineLevel="0" r="34">
      <c r="A34" s="5" t="s">
        <f>=HYPERLINK("https://leilaoonline.net/lote/detalhe/310066", "037")</f>
      </c>
      <c r="B34" s="4" t="s">
        <f>=HYPERLINK("https://leilaoonline.net/lote/detalhe/310066", "SIDE FEEDER")</f>
      </c>
      <c r="C34" s="4" t="inlineStr">
        <is>
          <t>Não vendido</t>
        </is>
      </c>
      <c r="D34" s="4" t="inlineStr">
        <is>
          <t>0</t>
        </is>
      </c>
      <c r="E34" s="5" t="inlineStr">
        <is>
          <t>6.000,00</t>
        </is>
      </c>
      <c r="F34" s="4" t="inlineStr">
        <is>
          <t>250.00</t>
        </is>
      </c>
    </row>
    <row collapsed="false" customFormat="false" customHeight="false" hidden="false" ht="12.1" outlineLevel="0" r="35">
      <c r="A35" s="5" t="s">
        <f>=HYPERLINK("https://leilaoonline.net/lote/detalhe/310067", "038")</f>
      </c>
      <c r="B35" s="4" t="s">
        <f>=HYPERLINK("https://leilaoonline.net/lote/detalhe/310067", "03 UN. DISJUNTORES MARCA GE ")</f>
      </c>
      <c r="C35" s="4" t="inlineStr">
        <is>
          <t>Não vendido</t>
        </is>
      </c>
      <c r="D35" s="4" t="inlineStr">
        <is>
          <t>0</t>
        </is>
      </c>
      <c r="E35" s="5" t="inlineStr">
        <is>
          <t>5.500,00</t>
        </is>
      </c>
      <c r="F35" s="4" t="inlineStr">
        <is>
          <t>250.00</t>
        </is>
      </c>
    </row>
    <row collapsed="false" customFormat="false" customHeight="false" hidden="false" ht="12.1" outlineLevel="0" r="36">
      <c r="A36" s="5" t="s">
        <f>=HYPERLINK("https://leilaoonline.net/lote/detalhe/310068", "039")</f>
      </c>
      <c r="B36" s="4" t="s">
        <f>=HYPERLINK("https://leilaoonline.net/lote/detalhe/310068", "SILO EM AÇO INOX COM VALVULA  - SEM USO")</f>
      </c>
      <c r="C36" s="4" t="inlineStr">
        <is>
          <t>Não vendido</t>
        </is>
      </c>
      <c r="D36" s="4" t="inlineStr">
        <is>
          <t>0</t>
        </is>
      </c>
      <c r="E36" s="5" t="inlineStr">
        <is>
          <t>9.500,00</t>
        </is>
      </c>
      <c r="F36" s="4" t="inlineStr">
        <is>
          <t>250.00</t>
        </is>
      </c>
    </row>
    <row collapsed="false" customFormat="false" customHeight="false" hidden="false" ht="12.1" outlineLevel="0" r="37">
      <c r="A37" s="5" t="s">
        <f>=HYPERLINK("https://leilaoonline.net/lote/detalhe/310069", "041")</f>
      </c>
      <c r="B37" s="4" t="s">
        <f>=HYPERLINK("https://leilaoonline.net/lote/detalhe/310069", "MOTOBOMBA DE ENGRENAGEM 20CV ")</f>
      </c>
      <c r="C37" s="4" t="inlineStr">
        <is>
          <t>Não vendido</t>
        </is>
      </c>
      <c r="D37" s="4" t="inlineStr">
        <is>
          <t>0</t>
        </is>
      </c>
      <c r="E37" s="5" t="inlineStr">
        <is>
          <t>9.000,00</t>
        </is>
      </c>
      <c r="F37" s="4" t="inlineStr">
        <is>
          <t>250.00</t>
        </is>
      </c>
    </row>
    <row collapsed="false" customFormat="false" customHeight="false" hidden="false" ht="12.1" outlineLevel="0" r="38">
      <c r="A38" s="5" t="s">
        <f>=HYPERLINK("https://leilaoonline.net/lote/detalhe/310070", "047")</f>
      </c>
      <c r="B38" s="4" t="s">
        <f>=HYPERLINK("https://leilaoonline.net/lote/detalhe/310070", "INVERSOR SOLAR FOTOVOLTAICO ABB - MOD.PVS-120-TL  - BRANCA - REVISADO")</f>
      </c>
      <c r="C38" s="4" t="inlineStr">
        <is>
          <t>Não vendido</t>
        </is>
      </c>
      <c r="D38" s="4" t="inlineStr">
        <is>
          <t>0</t>
        </is>
      </c>
      <c r="E38" s="5" t="inlineStr">
        <is>
          <t>23.000,00</t>
        </is>
      </c>
      <c r="F38" s="4" t="inlineStr">
        <is>
          <t>250.00</t>
        </is>
      </c>
    </row>
    <row collapsed="false" customFormat="false" customHeight="false" hidden="false" ht="12.1" outlineLevel="0" r="39">
      <c r="A39" s="5" t="s">
        <f>=HYPERLINK("https://leilaoonline.net/lote/detalhe/310071", "048")</f>
      </c>
      <c r="B39" s="4" t="s">
        <f>=HYPERLINK("https://leilaoonline.net/lote/detalhe/310071", "1 SILO DE ARMAZENAMENTO 50M³,   1 ELEVADOR DE CANECA, 1 SILO DE SECAR MACADAMIA, 1 RISCA TRANSPORTADORA E 1 DESPELADOR ")</f>
      </c>
      <c r="C39" s="4" t="inlineStr">
        <is>
          <t>Não vendido</t>
        </is>
      </c>
      <c r="D39" s="4" t="inlineStr">
        <is>
          <t>0</t>
        </is>
      </c>
      <c r="E39" s="5" t="inlineStr">
        <is>
          <t>35.000,00</t>
        </is>
      </c>
      <c r="F39" s="4" t="inlineStr">
        <is>
          <t>350.00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2026-10-15T23:06:40.00Z</dcterms:created>
  <dc:creator>Tellks Tecnologia</dc:creator>
  <cp:revision>0</cp:revision>
</cp:coreProperties>
</file>