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EMPILHADEIRAS • RETRO. CAT 416E • MMC PAJERO DAKAR • CARRETAS • MÁQS. DIVERSOS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05/12/2025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=HYPERLINK("https://leilaoonline.net/lote/detalhe/309314", "001")</f>
      </c>
      <c r="B11" s="4" t="s">
        <f>=HYPERLINK("https://leilaoonline.net/lote/detalhe/309314", "PALHETEIRA ELÉTRICA")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5.000,00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=HYPERLINK("https://leilaoonline.net/lote/detalhe/309315", "002")</f>
      </c>
      <c r="B12" s="4" t="s">
        <f>=HYPERLINK("https://leilaoonline.net/lote/detalhe/309315", "EMPILHADEIRA HYSTER CAP. 2,5 TON. - FUNCIONANDO")</f>
      </c>
      <c r="C12" s="4" t="inlineStr">
        <is>
          <t>Não vendido</t>
        </is>
      </c>
      <c r="D12" s="4" t="inlineStr">
        <is>
          <t>36</t>
        </is>
      </c>
      <c r="E12" s="5" t="inlineStr">
        <is>
          <t>42.000,00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=HYPERLINK("https://leilaoonline.net/lote/detalhe/309303", "003")</f>
      </c>
      <c r="B13" s="4" t="s">
        <f>=HYPERLINK("https://leilaoonline.net/lote/detalhe/309303", "RETROESCAVADEIRA CAT 416E; ANO 2014/2014; COMB. DIESEL - FUNCIONANDO")</f>
      </c>
      <c r="C13" s="4" t="inlineStr">
        <is>
          <t>Não vendido</t>
        </is>
      </c>
      <c r="D13" s="4" t="inlineStr">
        <is>
          <t>2</t>
        </is>
      </c>
      <c r="E13" s="5" t="inlineStr">
        <is>
          <t>110.000,00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=HYPERLINK("https://leilaoonline.net/lote/detalhe/309317", "004")</f>
      </c>
      <c r="B14" s="4" t="s">
        <f>=HYPERLINK("https://leilaoonline.net/lote/detalhe/309317", "veja o vídeo!! MMC/PAJERO DAKAR D; ANO 2013/2013; COR PRETA; COMB. DIESEL - FUNCIONANDO - IPVA 2025 OK")</f>
      </c>
      <c r="C14" s="4" t="inlineStr">
        <is>
          <t>Vendido</t>
        </is>
      </c>
      <c r="D14" s="4" t="inlineStr">
        <is>
          <t>76</t>
        </is>
      </c>
      <c r="E14" s="5" t="inlineStr">
        <is>
          <t>74.750,00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=HYPERLINK("https://leilaoonline.net/lote/detalhe/309310", "006")</f>
      </c>
      <c r="B15" s="4" t="s">
        <f>=HYPERLINK("https://leilaoonline.net/lote/detalhe/309310", "LIXADEIRA DE CINTA INDUSTRIAL")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1.000,00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=HYPERLINK("https://leilaoonline.net/lote/detalhe/309308", "007")</f>
      </c>
      <c r="B16" s="4" t="s">
        <f>=HYPERLINK("https://leilaoonline.net/lote/detalhe/309308", "TORNO MECÂNICO")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=HYPERLINK("https://leilaoonline.net/lote/detalhe/309304", "008")</f>
      </c>
      <c r="B17" s="4" t="s">
        <f>=HYPERLINK("https://leilaoonline.net/lote/detalhe/309304", "REDUTOR MARCA TRANSMOTECNICA; C/ MOTOR ELÉTRICO")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3.000,00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=HYPERLINK("https://leilaoonline.net/lote/detalhe/309311", "009")</f>
      </c>
      <c r="B18" s="4" t="s">
        <f>=HYPERLINK("https://leilaoonline.net/lote/detalhe/309311", "UNIDADE HIDRÁULICA MARCA BUCHER; CAP. 250 LITROS")</f>
      </c>
      <c r="C18" s="4" t="inlineStr">
        <is>
          <t>Não vendido</t>
        </is>
      </c>
      <c r="D18" s="4" t="inlineStr">
        <is>
          <t>5</t>
        </is>
      </c>
      <c r="E18" s="5" t="inlineStr">
        <is>
          <t>4.000,00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=HYPERLINK("https://leilaoonline.net/lote/detalhe/309312", "010")</f>
      </c>
      <c r="B19" s="4" t="s">
        <f>=HYPERLINK("https://leilaoonline.net/lote/detalhe/309312", "UNIDADE HIDRÁULICA")</f>
      </c>
      <c r="C19" s="4" t="inlineStr">
        <is>
          <t>Vendido</t>
        </is>
      </c>
      <c r="D19" s="4" t="inlineStr">
        <is>
          <t>4</t>
        </is>
      </c>
      <c r="E19" s="5" t="inlineStr">
        <is>
          <t>3.750,00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=HYPERLINK("https://leilaoonline.net/lote/detalhe/309316", "011")</f>
      </c>
      <c r="B20" s="4" t="s">
        <f>=HYPERLINK("https://leilaoonline.net/lote/detalhe/309316", "LIXADEIRA")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650,00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=HYPERLINK("https://leilaoonline.net/lote/detalhe/309313", "012")</f>
      </c>
      <c r="B21" s="4" t="s">
        <f>=HYPERLINK("https://leilaoonline.net/lote/detalhe/309313", "LOTE C/ 3 UNIDADES DE PORTA ESCADA VEICULAR")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500,00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=HYPERLINK("https://leilaoonline.net/lote/detalhe/309309", "015")</f>
      </c>
      <c r="B22" s="4" t="s">
        <f>=HYPERLINK("https://leilaoonline.net/lote/detalhe/309309", "ZIPPER MACHINE")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=HYPERLINK("https://leilaoonline.net/lote/detalhe/309306", "016")</f>
      </c>
      <c r="B23" s="4" t="s">
        <f>=HYPERLINK("https://leilaoonline.net/lote/detalhe/309306", "TURBINA DE AVIÃO")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10.000,00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=HYPERLINK("https://leilaoonline.net/lote/detalhe/309305", "017")</f>
      </c>
      <c r="B24" s="4" t="s">
        <f>=HYPERLINK("https://leilaoonline.net/lote/detalhe/309305", "TURBINA DE AVIÃO")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10.000,00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=HYPERLINK("https://leilaoonline.net/lote/detalhe/309307", "018")</f>
      </c>
      <c r="B25" s="4" t="s">
        <f>=HYPERLINK("https://leilaoonline.net/lote/detalhe/309307", "GUINDASTE DE COLUNA; MARCA ADITY BIRLA UTILIZADO EM USINAS OU INDÚSTRIAS")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6.000,00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=HYPERLINK("https://leilaoonline.net/lote/detalhe/309319", "019")</f>
      </c>
      <c r="B26" s="4" t="s">
        <f>=HYPERLINK("https://leilaoonline.net/lote/detalhe/309319", "LOTE COM 13 RACKS METÁLICOS REFORÇADOS, CALVANIZADOS - MEDIDAS APROX.: 1.10 X 0.65 X 0.90 DE ALTURA")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800,00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=HYPERLINK("https://leilaoonline.net/lote/detalhe/309320", "020")</f>
      </c>
      <c r="B27" s="4" t="s">
        <f>=HYPERLINK("https://leilaoonline.net/lote/detalhe/309320", "CARRETA TRANSPORTE DE BOBINA")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2.250,00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=HYPERLINK("https://leilaoonline.net/lote/detalhe/309321", "021")</f>
      </c>
      <c r="B28" s="4" t="s">
        <f>=HYPERLINK("https://leilaoonline.net/lote/detalhe/309321", "BALANÇA FILIZOLA CAP. 1.000KG")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=HYPERLINK("https://leilaoonline.net/lote/detalhe/309327", "022")</f>
      </c>
      <c r="B29" s="4" t="s">
        <f>=HYPERLINK("https://leilaoonline.net/lote/detalhe/309327", "CARREGADOR KM")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=HYPERLINK("https://leilaoonline.net/lote/detalhe/309326", "023")</f>
      </c>
      <c r="B30" s="4" t="s">
        <f>=HYPERLINK("https://leilaoonline.net/lote/detalhe/309326", "GERADOR HONDA EP4000")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=HYPERLINK("https://leilaoonline.net/lote/detalhe/309323", "025")</f>
      </c>
      <c r="B31" s="4" t="s">
        <f>=HYPERLINK("https://leilaoonline.net/lote/detalhe/309323", "MÁQUINA ENDIREITADEIRA DE VERGALHÕES; C/ UNIDADE HIDRÁULICA MARCA SAUDER DANFOSS")</f>
      </c>
      <c r="C31" s="4" t="inlineStr">
        <is>
          <t>Vendido</t>
        </is>
      </c>
      <c r="D31" s="4" t="inlineStr">
        <is>
          <t>2</t>
        </is>
      </c>
      <c r="E31" s="5" t="inlineStr">
        <is>
          <t>11.000,00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=HYPERLINK("https://leilaoonline.net/lote/detalhe/309322", "026")</f>
      </c>
      <c r="B32" s="4" t="s">
        <f>=HYPERLINK("https://leilaoonline.net/lote/detalhe/309322", "BALANÇA DIGITRON CAP. 1.000KG")</f>
      </c>
      <c r="C32" s="4" t="inlineStr">
        <is>
          <t>Não vendido</t>
        </is>
      </c>
      <c r="D32" s="4" t="inlineStr">
        <is>
          <t>31</t>
        </is>
      </c>
      <c r="E32" s="5" t="inlineStr">
        <is>
          <t>2.000,00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=HYPERLINK("https://leilaoonline.net/lote/detalhe/309325", "027")</f>
      </c>
      <c r="B33" s="4" t="s">
        <f>=HYPERLINK("https://leilaoonline.net/lote/detalhe/309325", "TRANSFORMADOR ZILMER")</f>
      </c>
      <c r="C33" s="4" t="inlineStr">
        <is>
          <t>Não vendido</t>
        </is>
      </c>
      <c r="D33" s="4" t="inlineStr">
        <is>
          <t>3</t>
        </is>
      </c>
      <c r="E33" s="5" t="inlineStr">
        <is>
          <t>2.000,00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=HYPERLINK("https://leilaoonline.net/lote/detalhe/309318", "028")</f>
      </c>
      <c r="B34" s="4" t="s">
        <f>=HYPERLINK("https://leilaoonline.net/lote/detalhe/309318", "LOTE C/ APROX. 49 CAPOTAS DE FIBRA PARA CAMINHONETES")</f>
      </c>
      <c r="C34" s="4" t="inlineStr">
        <is>
          <t>Vendido</t>
        </is>
      </c>
      <c r="D34" s="4" t="inlineStr">
        <is>
          <t>1</t>
        </is>
      </c>
      <c r="E34" s="5" t="inlineStr">
        <is>
          <t>500,00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=HYPERLINK("https://leilaoonline.net/lote/detalhe/309324", "029")</f>
      </c>
      <c r="B35" s="4" t="s">
        <f>=HYPERLINK("https://leilaoonline.net/lote/detalhe/309324", "LOTE C/ 02 CAIXAS DE SOM E 02 APARELHOS DE FAX")</f>
      </c>
      <c r="C35" s="4" t="inlineStr">
        <is>
          <t>Não vendido</t>
        </is>
      </c>
      <c r="D35" s="4" t="inlineStr">
        <is>
          <t>8</t>
        </is>
      </c>
      <c r="E35" s="5" t="inlineStr">
        <is>
          <t>950,00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=HYPERLINK("https://leilaoonline.net/lote/detalhe/309329", "030")</f>
      </c>
      <c r="B36" s="4" t="s">
        <f>=HYPERLINK("https://leilaoonline.net/lote/detalhe/309329", "TRITURADOR INDUSTRIAL")</f>
      </c>
      <c r="C36" s="4" t="inlineStr">
        <is>
          <t>Não vendido</t>
        </is>
      </c>
      <c r="D36" s="4" t="inlineStr">
        <is>
          <t>3</t>
        </is>
      </c>
      <c r="E36" s="5" t="inlineStr">
        <is>
          <t>2.250,00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=HYPERLINK("https://leilaoonline.net/lote/detalhe/309328", "031")</f>
      </c>
      <c r="B37" s="4" t="s">
        <f>=HYPERLINK("https://leilaoonline.net/lote/detalhe/309328", "PLAINA LIMADORA")</f>
      </c>
      <c r="C37" s="4" t="inlineStr">
        <is>
          <t>Não vendido</t>
        </is>
      </c>
      <c r="D37" s="4" t="inlineStr">
        <is>
          <t>1</t>
        </is>
      </c>
      <c r="E37" s="5" t="inlineStr">
        <is>
          <t>1.500,00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=HYPERLINK("https://leilaoonline.net/lote/detalhe/309330", "033")</f>
      </c>
      <c r="B38" s="4" t="s">
        <f>=HYPERLINK("https://leilaoonline.net/lote/detalhe/309330", "LOTE C/ 05 PISTÕES")</f>
      </c>
      <c r="C38" s="4" t="inlineStr">
        <is>
          <t>Não vendido</t>
        </is>
      </c>
      <c r="D38" s="4" t="inlineStr">
        <is>
          <t>2</t>
        </is>
      </c>
      <c r="E38" s="5" t="inlineStr">
        <is>
          <t>3.000,00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=HYPERLINK("https://leilaoonline.net/lote/detalhe/309331", "034")</f>
      </c>
      <c r="B39" s="4" t="s">
        <f>=HYPERLINK("https://leilaoonline.net/lote/detalhe/309331", "FURADEIRA DE BANCADA E ESMERIL")</f>
      </c>
      <c r="C39" s="4" t="inlineStr">
        <is>
          <t>Não vendido</t>
        </is>
      </c>
      <c r="D39" s="4" t="inlineStr">
        <is>
          <t>1</t>
        </is>
      </c>
      <c r="E39" s="5" t="inlineStr">
        <is>
          <t>500,00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=HYPERLINK("https://leilaoonline.net/lote/detalhe/309339", "035")</f>
      </c>
      <c r="B40" s="4" t="s">
        <f>=HYPERLINK("https://leilaoonline.net/lote/detalhe/309339", "BALANÇA PERFECTA")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=HYPERLINK("https://leilaoonline.net/lote/detalhe/309338", "036")</f>
      </c>
      <c r="B41" s="4" t="s">
        <f>=HYPERLINK("https://leilaoonline.net/lote/detalhe/309338", "COMPONENTE INDUSTRIAL")</f>
      </c>
      <c r="C41" s="4" t="inlineStr">
        <is>
          <t>Não vendido</t>
        </is>
      </c>
      <c r="D41" s="4" t="inlineStr">
        <is>
          <t>2</t>
        </is>
      </c>
      <c r="E41" s="5" t="inlineStr">
        <is>
          <t>5.000,00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=HYPERLINK("https://leilaoonline.net/lote/detalhe/309343", "041")</f>
      </c>
      <c r="B42" s="4" t="s">
        <f>=HYPERLINK("https://leilaoonline.net/lote/detalhe/309343", "ROLO COMPACTADOR")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=HYPERLINK("https://leilaoonline.net/lote/detalhe/309345", "042")</f>
      </c>
      <c r="B43" s="4" t="s">
        <f>=HYPERLINK("https://leilaoonline.net/lote/detalhe/309345", "GARRA")</f>
      </c>
      <c r="C43" s="4" t="inlineStr">
        <is>
          <t>Não vendido</t>
        </is>
      </c>
      <c r="D43" s="4" t="inlineStr">
        <is>
          <t>3</t>
        </is>
      </c>
      <c r="E43" s="5" t="inlineStr">
        <is>
          <t>6.000,00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=HYPERLINK("https://leilaoonline.net/lote/detalhe/309344", "043")</f>
      </c>
      <c r="B44" s="4" t="s">
        <f>=HYPERLINK("https://leilaoonline.net/lote/detalhe/309344", "PEÇAS DIVERSAS PARA EMPILHADEIRA")</f>
      </c>
      <c r="C44" s="4" t="inlineStr">
        <is>
          <t>Não vendido</t>
        </is>
      </c>
      <c r="D44" s="4" t="inlineStr">
        <is>
          <t>2</t>
        </is>
      </c>
      <c r="E44" s="5" t="inlineStr">
        <is>
          <t>1.850,00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=HYPERLINK("https://leilaoonline.net/lote/detalhe/309341", "045")</f>
      </c>
      <c r="B45" s="4" t="s">
        <f>=HYPERLINK("https://leilaoonline.net/lote/detalhe/309341", "BALANCIM")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=HYPERLINK("https://leilaoonline.net/lote/detalhe/309334", "046")</f>
      </c>
      <c r="B46" s="4" t="s">
        <f>=HYPERLINK("https://leilaoonline.net/lote/detalhe/309334", "GERADOR A DIESEL")</f>
      </c>
      <c r="C46" s="4" t="inlineStr">
        <is>
          <t>Vendido</t>
        </is>
      </c>
      <c r="D46" s="4" t="inlineStr">
        <is>
          <t>16</t>
        </is>
      </c>
      <c r="E46" s="5" t="inlineStr">
        <is>
          <t>5.500,00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=HYPERLINK("https://leilaoonline.net/lote/detalhe/309335", "047")</f>
      </c>
      <c r="B47" s="4" t="s">
        <f>=HYPERLINK("https://leilaoonline.net/lote/detalhe/309335", "GERADOR A DIESEL 6 KVA")</f>
      </c>
      <c r="C47" s="4" t="inlineStr">
        <is>
          <t>Não vendido</t>
        </is>
      </c>
      <c r="D47" s="4" t="inlineStr">
        <is>
          <t>11</t>
        </is>
      </c>
      <c r="E47" s="5" t="inlineStr">
        <is>
          <t>3.500,00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=HYPERLINK("https://leilaoonline.net/lote/detalhe/309333", "048")</f>
      </c>
      <c r="B48" s="4" t="s">
        <f>=HYPERLINK("https://leilaoonline.net/lote/detalhe/309333", "TRANSFORMADOR A SECO 15 KVA")</f>
      </c>
      <c r="C48" s="4" t="inlineStr">
        <is>
          <t>Não vendido</t>
        </is>
      </c>
      <c r="D48" s="4" t="inlineStr">
        <is>
          <t>1</t>
        </is>
      </c>
      <c r="E48" s="5" t="inlineStr">
        <is>
          <t>1.600,00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=HYPERLINK("https://leilaoonline.net/lote/detalhe/309332", "049")</f>
      </c>
      <c r="B49" s="4" t="s">
        <f>=HYPERLINK("https://leilaoonline.net/lote/detalhe/309332", "TRANSFORMADOR A SECO 15 KVA")</f>
      </c>
      <c r="C49" s="4" t="inlineStr">
        <is>
          <t>Não vendido</t>
        </is>
      </c>
      <c r="D49" s="4" t="inlineStr">
        <is>
          <t>1</t>
        </is>
      </c>
      <c r="E49" s="5" t="inlineStr">
        <is>
          <t>1.000,00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=HYPERLINK("https://leilaoonline.net/lote/detalhe/309340", "051")</f>
      </c>
      <c r="B50" s="4" t="s">
        <f>=HYPERLINK("https://leilaoonline.net/lote/detalhe/309340", "GUILHOTINA INDUSTRIAL")</f>
      </c>
      <c r="C50" s="4" t="inlineStr">
        <is>
          <t>Não vendido</t>
        </is>
      </c>
      <c r="D50" s="4" t="inlineStr">
        <is>
          <t>7</t>
        </is>
      </c>
      <c r="E50" s="5" t="inlineStr">
        <is>
          <t>2.500,00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=HYPERLINK("https://leilaoonline.net/lote/detalhe/309336", "052")</f>
      </c>
      <c r="B51" s="4" t="s">
        <f>=HYPERLINK("https://leilaoonline.net/lote/detalhe/309336", "COMPRESSOR SEM MOTOR")</f>
      </c>
      <c r="C51" s="4" t="inlineStr">
        <is>
          <t>Não vendido</t>
        </is>
      </c>
      <c r="D51" s="4" t="inlineStr">
        <is>
          <t>4</t>
        </is>
      </c>
      <c r="E51" s="5" t="inlineStr">
        <is>
          <t>950,00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=HYPERLINK("https://leilaoonline.net/lote/detalhe/309337", "059")</f>
      </c>
      <c r="B52" s="4" t="s">
        <f>=HYPERLINK("https://leilaoonline.net/lote/detalhe/309337", "GUILHOTINA INDUSTRIAL")</f>
      </c>
      <c r="C52" s="4" t="inlineStr">
        <is>
          <t>Não vendido</t>
        </is>
      </c>
      <c r="D52" s="4" t="inlineStr">
        <is>
          <t>1</t>
        </is>
      </c>
      <c r="E52" s="5" t="inlineStr">
        <is>
          <t>1.000,00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=HYPERLINK("https://leilaoonline.net/lote/detalhe/309342", "061")</f>
      </c>
      <c r="B53" s="4" t="s">
        <f>=HYPERLINK("https://leilaoonline.net/lote/detalhe/309342", "PLATAFORMA ELEVATÓRIA")</f>
      </c>
      <c r="C53" s="4" t="inlineStr">
        <is>
          <t>Não vendido</t>
        </is>
      </c>
      <c r="D53" s="4" t="inlineStr">
        <is>
          <t>1</t>
        </is>
      </c>
      <c r="E53" s="5" t="inlineStr">
        <is>
          <t>6.000,00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=HYPERLINK("https://leilaoonline.net/lote/detalhe/309359", "068")</f>
      </c>
      <c r="B54" s="4" t="s">
        <f>=HYPERLINK("https://leilaoonline.net/lote/detalhe/309359", "PLATAFORMA HIDRÁULICA MEDINDO APROX. 1.70 X 2.20 X 1M DE ALTURA")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=HYPERLINK("https://leilaoonline.net/lote/detalhe/309360", "172")</f>
      </c>
      <c r="B55" s="4" t="s">
        <f>=HYPERLINK("https://leilaoonline.net/lote/detalhe/309360", "EMPILHADEIRA DAEWOO; CAP. 2,5 TONELADAS - FUNCIONANDO")</f>
      </c>
      <c r="C55" s="4" t="inlineStr">
        <is>
          <t>Não vendido</t>
        </is>
      </c>
      <c r="D55" s="4" t="inlineStr">
        <is>
          <t>2</t>
        </is>
      </c>
      <c r="E55" s="5" t="inlineStr">
        <is>
          <t>21.500,00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=HYPERLINK("https://leilaoonline.net/lote/detalhe/309350", "200")</f>
      </c>
      <c r="B56" s="4" t="s">
        <f>=HYPERLINK("https://leilaoonline.net/lote/detalhe/309350", "GELADEIRA GENERAL MOTORS; MOD. FRIGIDAIRE")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100,00</t>
        </is>
      </c>
      <c r="F56" s="4" t="inlineStr">
        <is>
          <t>10.00</t>
        </is>
      </c>
    </row>
    <row collapsed="false" customFormat="false" customHeight="false" hidden="false" ht="12.1" outlineLevel="0" r="57">
      <c r="A57" s="5" t="s">
        <f>=HYPERLINK("https://leilaoonline.net/lote/detalhe/309351", "201")</f>
      </c>
      <c r="B57" s="4" t="s">
        <f>=HYPERLINK("https://leilaoonline.net/lote/detalhe/309351", "LOTE DE MÓVEIS DE ESCRITÓRIO (MAIS INFORMAÇÕES NAS ESPECIFICAÇÕES)")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500,00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=HYPERLINK("https://leilaoonline.net/lote/detalhe/309347", "202")</f>
      </c>
      <c r="B58" s="4" t="s">
        <f>=HYPERLINK("https://leilaoonline.net/lote/detalhe/309347", "LOTE COM 20 CADEIRAS UNIVERSITÁRIAS NA COR AZUL")</f>
      </c>
      <c r="C58" s="4" t="inlineStr">
        <is>
          <t>Vendido</t>
        </is>
      </c>
      <c r="D58" s="4" t="inlineStr">
        <is>
          <t>20</t>
        </is>
      </c>
      <c r="E58" s="5" t="inlineStr">
        <is>
          <t>800,00</t>
        </is>
      </c>
      <c r="F58" s="4" t="inlineStr">
        <is>
          <t>20.00</t>
        </is>
      </c>
    </row>
    <row collapsed="false" customFormat="false" customHeight="false" hidden="false" ht="12.1" outlineLevel="0" r="59">
      <c r="A59" s="5" t="s">
        <f>=HYPERLINK("https://leilaoonline.net/lote/detalhe/309349", "203")</f>
      </c>
      <c r="B59" s="4" t="s">
        <f>=HYPERLINK("https://leilaoonline.net/lote/detalhe/309349", "LOTE COM 20 CADEIRAS UNIVERSITÁRIAS NA COR AZUL")</f>
      </c>
      <c r="C59" s="4" t="inlineStr">
        <is>
          <t>Vendido</t>
        </is>
      </c>
      <c r="D59" s="4" t="inlineStr">
        <is>
          <t>20</t>
        </is>
      </c>
      <c r="E59" s="5" t="inlineStr">
        <is>
          <t>800,00</t>
        </is>
      </c>
      <c r="F59" s="4" t="inlineStr">
        <is>
          <t>20.00</t>
        </is>
      </c>
    </row>
    <row collapsed="false" customFormat="false" customHeight="false" hidden="false" ht="12.1" outlineLevel="0" r="60">
      <c r="A60" s="5" t="s">
        <f>=HYPERLINK("https://leilaoonline.net/lote/detalhe/309352", "204")</f>
      </c>
      <c r="B60" s="4" t="s">
        <f>=HYPERLINK("https://leilaoonline.net/lote/detalhe/309352", "LOTE COM 41 UNIDADES DE CARTEIRAS ESCOLARES")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580,00</t>
        </is>
      </c>
      <c r="F60" s="4" t="inlineStr">
        <is>
          <t>20.00</t>
        </is>
      </c>
    </row>
    <row collapsed="false" customFormat="false" customHeight="false" hidden="false" ht="12.1" outlineLevel="0" r="61">
      <c r="A61" s="5" t="s">
        <f>=HYPERLINK("https://leilaoonline.net/lote/detalhe/309348", "205")</f>
      </c>
      <c r="B61" s="4" t="s">
        <f>=HYPERLINK("https://leilaoonline.net/lote/detalhe/309348", "LOTE COM 20 CADEIRAS UNIVERSITÁRIAS NA COR AZUL")</f>
      </c>
      <c r="C61" s="4" t="inlineStr">
        <is>
          <t>Vendido</t>
        </is>
      </c>
      <c r="D61" s="4" t="inlineStr">
        <is>
          <t>24</t>
        </is>
      </c>
      <c r="E61" s="5" t="inlineStr">
        <is>
          <t>860,00</t>
        </is>
      </c>
      <c r="F61" s="4" t="inlineStr">
        <is>
          <t>20.00</t>
        </is>
      </c>
    </row>
    <row collapsed="false" customFormat="false" customHeight="false" hidden="false" ht="12.1" outlineLevel="0" r="62">
      <c r="A62" s="5" t="s">
        <f>=HYPERLINK("https://leilaoonline.net/lote/detalhe/309353", "206")</f>
      </c>
      <c r="B62" s="4" t="s">
        <f>=HYPERLINK("https://leilaoonline.net/lote/detalhe/309353", "BALANÇA FIZOLA CAP. 150 KGS")</f>
      </c>
      <c r="C62" s="4" t="inlineStr">
        <is>
          <t>Não vendido</t>
        </is>
      </c>
      <c r="D62" s="4" t="inlineStr">
        <is>
          <t>1</t>
        </is>
      </c>
      <c r="E62" s="5" t="inlineStr">
        <is>
          <t>100,00</t>
        </is>
      </c>
      <c r="F62" s="4" t="inlineStr">
        <is>
          <t>20.00</t>
        </is>
      </c>
    </row>
    <row collapsed="false" customFormat="false" customHeight="false" hidden="false" ht="12.1" outlineLevel="0" r="63">
      <c r="A63" s="5" t="s">
        <f>=HYPERLINK("https://leilaoonline.net/lote/detalhe/309354", "207")</f>
      </c>
      <c r="B63" s="4" t="s">
        <f>=HYPERLINK("https://leilaoonline.net/lote/detalhe/309354", "CORTADOR DE ASFALTO/CIMENTO TYROLIT C/ MOTOR HONDA GASOLINA")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700,00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=HYPERLINK("https://leilaoonline.net/lote/detalhe/309346", "208")</f>
      </c>
      <c r="B64" s="4" t="s">
        <f>=HYPERLINK("https://leilaoonline.net/lote/detalhe/309346", "AFIADORA DE FERRAMENTA")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800,00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=HYPERLINK("https://leilaoonline.net/lote/detalhe/309355", "209")</f>
      </c>
      <c r="B65" s="4" t="s">
        <f>=HYPERLINK("https://leilaoonline.net/lote/detalhe/309355", "MÁQUINA DE FILTRAR ÓLEO; MARCA HIV VAC; C/ MOTOR ELÉTRICO MOD 250 SÉRIE 1717; ACOMPANHA CARRINHO HIDRÁULICO")</f>
      </c>
      <c r="C65" s="4" t="inlineStr">
        <is>
          <t>Não vendido</t>
        </is>
      </c>
      <c r="D65" s="4" t="inlineStr">
        <is>
          <t>1</t>
        </is>
      </c>
      <c r="E65" s="5" t="inlineStr">
        <is>
          <t>8.000,00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=HYPERLINK("https://leilaoonline.net/lote/detalhe/309356", "210")</f>
      </c>
      <c r="B66" s="4" t="s">
        <f>=HYPERLINK("https://leilaoonline.net/lote/detalhe/309356", "CARRETINHA TANQUE REBOCÁVEL; DUPLO EIXO; EQUIPADA C/ MOTO-BOMBA VW (MOTOR DE FUSCA) E ESPARGIDOR TRASEIRO; CAP. APROX. 4.800L ")</f>
      </c>
      <c r="C66" s="4" t="inlineStr">
        <is>
          <t>Não vendido</t>
        </is>
      </c>
      <c r="D66" s="4" t="inlineStr">
        <is>
          <t>1</t>
        </is>
      </c>
      <c r="E66" s="5" t="inlineStr">
        <is>
          <t>10.000,00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=HYPERLINK("https://leilaoonline.net/lote/detalhe/309357", "211")</f>
      </c>
      <c r="B67" s="4" t="s">
        <f>=HYPERLINK("https://leilaoonline.net/lote/detalhe/309357", "CARRETINHA SOMENTE PARA USO INTERNO REFORÇADA INDUSTRIAL")</f>
      </c>
      <c r="C67" s="4" t="inlineStr">
        <is>
          <t>Não vendido</t>
        </is>
      </c>
      <c r="D67" s="4" t="inlineStr">
        <is>
          <t>1</t>
        </is>
      </c>
      <c r="E67" s="5" t="inlineStr">
        <is>
          <t>800,00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=HYPERLINK("https://leilaoonline.net/lote/detalhe/309358", "212")</f>
      </c>
      <c r="B68" s="4" t="s">
        <f>=HYPERLINK("https://leilaoonline.net/lote/detalhe/309358", "PALETEIRA ELÉTRICA AMEISE 1250KG - FUNCIONANDO, NÃO ACOMPANHA CARREGADOR")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6.000,00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=HYPERLINK("https://leilaoonline.net/lote/detalhe/309366", "213")</f>
      </c>
      <c r="B69" s="4" t="s">
        <f>=HYPERLINK("https://leilaoonline.net/lote/detalhe/309366", "PLATAFORMA DE ELEVAÇÃO CARGA C/ REDUTOR E MOTOR ELÉTRICO")</f>
      </c>
      <c r="C69" s="4" t="inlineStr">
        <is>
          <t>Não vendido</t>
        </is>
      </c>
      <c r="D69" s="4" t="inlineStr">
        <is>
          <t>2</t>
        </is>
      </c>
      <c r="E69" s="5" t="inlineStr">
        <is>
          <t>650,00</t>
        </is>
      </c>
      <c r="F69" s="4" t="inlineStr">
        <is>
          <t>150.00</t>
        </is>
      </c>
    </row>
    <row collapsed="false" customFormat="false" customHeight="false" hidden="false" ht="12.1" outlineLevel="0" r="70">
      <c r="A70" s="5" t="s">
        <f>=HYPERLINK("https://leilaoonline.net/lote/detalhe/309365", "214")</f>
      </c>
      <c r="B70" s="4" t="s">
        <f>=HYPERLINK("https://leilaoonline.net/lote/detalhe/309365", "PLATAFORMA DE ELEVAÇÃO CARGA C/ REDUTOR E MOTOR ELÉTRICO")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500,00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=HYPERLINK("https://leilaoonline.net/lote/detalhe/309361", "215")</f>
      </c>
      <c r="B71" s="4" t="s">
        <f>=HYPERLINK("https://leilaoonline.net/lote/detalhe/309361", "LOTE COM 10 UNIDADES DE ESTUFA E FORNOS")</f>
      </c>
      <c r="C71" s="4" t="inlineStr">
        <is>
          <t>Não vendido</t>
        </is>
      </c>
      <c r="D71" s="4" t="inlineStr">
        <is>
          <t>1</t>
        </is>
      </c>
      <c r="E71" s="5" t="inlineStr">
        <is>
          <t>2.250,00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=HYPERLINK("https://leilaoonline.net/lote/detalhe/309364", "216")</f>
      </c>
      <c r="B72" s="4" t="s">
        <f>=HYPERLINK("https://leilaoonline.net/lote/detalhe/309364", "LOTE DE EQUIPAMENTOS DE COZINHA INDUSTRIAL - APROX. 15 PEÇAS GRANDES E 10 PEQUENAS")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5.500,00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=HYPERLINK("https://leilaoonline.net/lote/detalhe/309369", "217")</f>
      </c>
      <c r="B73" s="4" t="s">
        <f>=HYPERLINK("https://leilaoonline.net/lote/detalhe/309369", "RESERVATÓRIO/MISTURADOR EM AÇO INÓX")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2.700,00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=HYPERLINK("https://leilaoonline.net/lote/detalhe/309370", "218")</f>
      </c>
      <c r="B74" s="4" t="s">
        <f>=HYPERLINK("https://leilaoonline.net/lote/detalhe/309370", "RESERVATÓRIO/MISTURADOR EM AÇO INÓX")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2.850,00</t>
        </is>
      </c>
      <c r="F74" s="4" t="inlineStr">
        <is>
          <t>150.00</t>
        </is>
      </c>
    </row>
    <row collapsed="false" customFormat="false" customHeight="false" hidden="false" ht="12.1" outlineLevel="0" r="75">
      <c r="A75" s="5" t="s">
        <f>=HYPERLINK("https://leilaoonline.net/lote/detalhe/309367", "219")</f>
      </c>
      <c r="B75" s="4" t="s">
        <f>=HYPERLINK("https://leilaoonline.net/lote/detalhe/309367", "UNIDADE HIDRÁULICA PORTÁTIL C/ MOTOR À GASOLINA")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300,00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=HYPERLINK("https://leilaoonline.net/lote/detalhe/309368", "220")</f>
      </c>
      <c r="B76" s="4" t="s">
        <f>=HYPERLINK("https://leilaoonline.net/lote/detalhe/309368", "UNIDADE HIDRÁULICA PORTÁTIL C/ MOTOR À GASOLINA")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300,00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=HYPERLINK("https://leilaoonline.net/lote/detalhe/309363", "221")</f>
      </c>
      <c r="B77" s="4" t="s">
        <f>=HYPERLINK("https://leilaoonline.net/lote/detalhe/309363", "UNIDADE HIDRÁULICA MARCA RACINE")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2.150,00</t>
        </is>
      </c>
      <c r="F77" s="4" t="inlineStr">
        <is>
          <t>150.00</t>
        </is>
      </c>
    </row>
    <row collapsed="false" customFormat="false" customHeight="false" hidden="false" ht="12.1" outlineLevel="0" r="78">
      <c r="A78" s="5" t="s">
        <f>=HYPERLINK("https://leilaoonline.net/lote/detalhe/309362", "222")</f>
      </c>
      <c r="B78" s="4" t="s">
        <f>=HYPERLINK("https://leilaoonline.net/lote/detalhe/309362", "LOTE COM 8 COMPRESSORES DE AR DIVERSOS TAMANHOS")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6.100,00</t>
        </is>
      </c>
      <c r="F78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2026-10-15T23:08:33.00Z</dcterms:created>
  <dc:creator>Tellks Tecnologia</dc:creator>
  <cp:revision>0</cp:revision>
</cp:coreProperties>
</file>