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Lotes" sheetId="1" state="visible" r:id="rId2"/>
  </sheets>
  <calcPr iterateCount="100" refMode="A1" iterate="false" iterateDelta="0.001"/>
</workbook>
</file>

<file path=xl/styles.xml><?xml version="1.0" encoding="utf-8"?>
<styleSheet xmlns="http://schemas.openxmlformats.org/spreadsheetml/2006/main">
  <numFmts count="2">
    <numFmt numFmtId="164" formatCode="GENERAL"/>
    <numFmt numFmtId="165" formatCode="@"/>
  </numFmts>
  <fonts count="6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22"/>
      <color rgb="FF1C4E61"/>
      <b val="true"/>
    </font>
    <font>
      <name val="Arial"/>
      <charset val="1"/>
      <family val="2"/>
      <sz val="10"/>
      <b val="true"/>
    </font>
  </fonts>
  <fills count="2">
    <fill>
      <patternFill patternType="none"/>
    </fill>
    <fill>
      <patternFill patternType="gray125"/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6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4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5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true" applyBorder="false" applyFont="true" applyProtection="false" borderId="0" fillId="0" fontId="5" numFmtId="165" xfId="0">
      <alignment horizontal="right" vertical="bottom" textRotation="0" wrapText="fals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58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5" min="1" style="0" width="11.5"/>
  </cols>
  <sheetData>
    <row collapsed="false" customFormat="false" customHeight="false" hidden="false" ht="12.1" outlineLevel="0" r="1">
      <c r="A1" s="1"/>
      <c r="B1" s="1"/>
      <c r="C1" s="1"/>
    </row>
    <row collapsed="false" customFormat="false" customHeight="false" hidden="false" ht="12.1" outlineLevel="0" r="2">
      <c r="A2" s="2" t="inlineStr">
        <is>
          <t>LEILÃO ONLINE.NET</t>
        </is>
      </c>
      <c r="B2" s="2"/>
      <c r="C2" s="2"/>
      <c r="D2" s="2"/>
      <c r="E2" s="2"/>
    </row>
    <row collapsed="false" customFormat="false" customHeight="false" hidden="false" ht="12.1" outlineLevel="0" r="3">
      <c r="A3" s="1"/>
      <c r="B3" s="1"/>
      <c r="C3" s="1"/>
    </row>
    <row collapsed="false" customFormat="false" customHeight="false" hidden="false" ht="12.1" outlineLevel="0" r="4">
      <c r="A4" s="1"/>
      <c r="B4" s="1"/>
      <c r="C4" s="1"/>
    </row>
    <row collapsed="false" customFormat="false" customHeight="false" hidden="false" ht="12.1" outlineLevel="0" r="5">
      <c r="A5" s="1"/>
      <c r="B5" s="1"/>
      <c r="C5" s="1"/>
    </row>
    <row collapsed="false" customFormat="false" customHeight="false" hidden="false" ht="12.1" outlineLevel="0" r="6">
      <c r="A6" s="3" t="inlineStr">
        <is>
          <t>Leilão</t>
        </is>
      </c>
      <c r="B6" s="4" t="inlineStr">
        <is>
          <t>EMPILHADEIRA, BRAÇOS GIRATÓRIOS, TELAS E GAVETEIROS</t>
        </is>
      </c>
      <c r="C6" s="4"/>
      <c r="D6" s="4"/>
      <c r="E6" s="4"/>
      <c r="F6" s="4"/>
    </row>
    <row collapsed="false" customFormat="false" customHeight="false" hidden="false" ht="12.1" outlineLevel="0" r="7">
      <c r="A7" s="3" t="inlineStr">
        <is>
          <t>Data</t>
        </is>
      </c>
      <c r="B7" s="4" t="inlineStr">
        <is>
          <t>18/11/2025 15:00</t>
        </is>
      </c>
      <c r="C7" s="4"/>
      <c r="D7" s="4"/>
      <c r="E7" s="4"/>
      <c r="F7" s="4"/>
    </row>
    <row collapsed="false" customFormat="false" customHeight="false" hidden="false" ht="12.1" outlineLevel="0" r="8">
      <c r="A8" s="3" t="inlineStr">
        <is>
          <t>Leiloeiro</t>
        </is>
      </c>
      <c r="B8" s="4" t="inlineStr">
        <is>
          <t>Guilherme O Rossi</t>
        </is>
      </c>
      <c r="C8" s="4"/>
      <c r="D8" s="4"/>
      <c r="E8" s="4"/>
      <c r="F8" s="4"/>
    </row>
    <row collapsed="false" customFormat="false" customHeight="false" hidden="false" ht="12.1" outlineLevel="0" r="9">
      <c r="A9" s="1"/>
      <c r="B9" s="1"/>
      <c r="C9" s="1"/>
    </row>
    <row collapsed="false" customFormat="false" customHeight="false" hidden="false" ht="12.1" outlineLevel="0" r="10">
      <c r="A10" s="3" t="inlineStr">
        <is>
          <t>Lote</t>
        </is>
      </c>
      <c r="B10" s="3" t="inlineStr">
        <is>
          <t>Descrição</t>
        </is>
      </c>
      <c r="C10" s="3" t="inlineStr">
        <is>
          <t>Status</t>
        </is>
      </c>
      <c r="D10" s="3" t="inlineStr">
        <is>
          <t>Lances</t>
        </is>
      </c>
      <c r="E10" s="3" t="inlineStr">
        <is>
          <t>Lance atual</t>
        </is>
      </c>
      <c r="F10" s="3" t="inlineStr">
        <is>
          <t>Inc. mínimo</t>
        </is>
      </c>
    </row>
    <row collapsed="false" customFormat="false" customHeight="false" hidden="false" ht="12.1" outlineLevel="0" r="11">
      <c r="A11" s="5" t="s">
        <f>=HYPERLINK("https://leilaoonline.net/lote/detalhe/307562", "750")</f>
      </c>
      <c r="B11" s="4" t="s">
        <f>=HYPERLINK("https://leilaoonline.net/lote/detalhe/307562", "[ LANCES POR KG ] APROX. 10 TON. - RETALHO E CHAPA DE INOX 410 ")</f>
      </c>
      <c r="C11" s="4" t="inlineStr">
        <is>
          <t>Não vendido</t>
        </is>
      </c>
      <c r="D11" s="4" t="inlineStr">
        <is>
          <t>0</t>
        </is>
      </c>
      <c r="E11" s="5" t="inlineStr">
        <is>
          <t>4,00</t>
        </is>
      </c>
      <c r="F11" s="4" t="inlineStr">
        <is>
          <t>0.20</t>
        </is>
      </c>
    </row>
    <row collapsed="false" customFormat="false" customHeight="false" hidden="false" ht="12.1" outlineLevel="0" r="12">
      <c r="A12" s="5" t="s">
        <f>=HYPERLINK("https://leilaoonline.net/lote/detalhe/307561", "800")</f>
      </c>
      <c r="B12" s="4" t="s">
        <f>=HYPERLINK("https://leilaoonline.net/lote/detalhe/307561", "[ LANCES POR KG ] APROX. 10 TON. - RETALHO E CHAPA DE INOX 410 ")</f>
      </c>
      <c r="C12" s="4" t="inlineStr">
        <is>
          <t>Não vendido</t>
        </is>
      </c>
      <c r="D12" s="4" t="inlineStr">
        <is>
          <t>0</t>
        </is>
      </c>
      <c r="E12" s="5" t="inlineStr">
        <is>
          <t>4,00</t>
        </is>
      </c>
      <c r="F12" s="4" t="inlineStr">
        <is>
          <t>0.20</t>
        </is>
      </c>
    </row>
    <row collapsed="false" customFormat="false" customHeight="false" hidden="false" ht="12.1" outlineLevel="0" r="13">
      <c r="A13" s="5" t="s">
        <f>=HYPERLINK("https://leilaoonline.net/lote/detalhe/307445", "850")</f>
      </c>
      <c r="B13" s="4" t="s">
        <f>=HYPERLINK("https://leilaoonline.net/lote/detalhe/307445", "[ LANCES POR KG ] APROX. 10 TON. - RETALHO E CHAPA DE INOX 410 ")</f>
      </c>
      <c r="C13" s="4" t="inlineStr">
        <is>
          <t>Não vendido</t>
        </is>
      </c>
      <c r="D13" s="4" t="inlineStr">
        <is>
          <t>0</t>
        </is>
      </c>
      <c r="E13" s="5" t="inlineStr">
        <is>
          <t>4,00</t>
        </is>
      </c>
      <c r="F13" s="4" t="inlineStr">
        <is>
          <t>0.20</t>
        </is>
      </c>
    </row>
    <row collapsed="false" customFormat="false" customHeight="false" hidden="false" ht="12.1" outlineLevel="0" r="14">
      <c r="A14" s="5" t="s">
        <f>=HYPERLINK("https://leilaoonline.net/lote/detalhe/307446", "851")</f>
      </c>
      <c r="B14" s="4" t="s">
        <f>=HYPERLINK("https://leilaoonline.net/lote/detalhe/307446", "[ LANCES POR KG ] APROX. 3 TON. - TUBOS DE AÇO CARBONO 6.000MMM - 100X100X1.500 COMPRIMENTO ")</f>
      </c>
      <c r="C14" s="4" t="inlineStr">
        <is>
          <t>Não vendido</t>
        </is>
      </c>
      <c r="D14" s="4" t="inlineStr">
        <is>
          <t>0</t>
        </is>
      </c>
      <c r="E14" s="5" t="inlineStr">
        <is>
          <t>2,50</t>
        </is>
      </c>
      <c r="F14" s="4" t="inlineStr">
        <is>
          <t>0.20</t>
        </is>
      </c>
    </row>
    <row collapsed="false" customFormat="false" customHeight="false" hidden="false" ht="12.1" outlineLevel="0" r="15">
      <c r="A15" s="5" t="s">
        <f>=HYPERLINK("https://leilaoonline.net/lote/detalhe/307426", "900")</f>
      </c>
      <c r="B15" s="4" t="s">
        <f>=HYPERLINK("https://leilaoonline.net/lote/detalhe/307426", "[ VÍDEO ] EMPILHADEIRA HYSTER MOD. H80J CAPAC. 4 TON.(MOTOR GLP 4CC OPALA - FUNCIONANDO (NO ESTADO)")</f>
      </c>
      <c r="C15" s="4" t="inlineStr">
        <is>
          <t>Não vendido</t>
        </is>
      </c>
      <c r="D15" s="4" t="inlineStr">
        <is>
          <t>0</t>
        </is>
      </c>
      <c r="E15" s="5" t="inlineStr">
        <is>
          <t>25.000,00</t>
        </is>
      </c>
      <c r="F15" s="4" t="inlineStr">
        <is>
          <t>1000.00</t>
        </is>
      </c>
    </row>
    <row collapsed="false" customFormat="false" customHeight="false" hidden="false" ht="12.1" outlineLevel="0" r="16">
      <c r="A16" s="5" t="s">
        <f>=HYPERLINK("https://leilaoonline.net/lote/detalhe/307432", "901")</f>
      </c>
      <c r="B16" s="4" t="s">
        <f>=HYPERLINK("https://leilaoonline.net/lote/detalhe/307432", "[ LANCES POR KG ] APROX. 3.900 KG .TUBOS  - QUADRADO")</f>
      </c>
      <c r="C16" s="4" t="inlineStr">
        <is>
          <t>Não vendido</t>
        </is>
      </c>
      <c r="D16" s="4" t="inlineStr">
        <is>
          <t>0</t>
        </is>
      </c>
      <c r="E16" s="5" t="inlineStr">
        <is>
          <t>2,80</t>
        </is>
      </c>
      <c r="F16" s="4" t="inlineStr">
        <is>
          <t>0.20</t>
        </is>
      </c>
    </row>
    <row collapsed="false" customFormat="false" customHeight="false" hidden="false" ht="12.1" outlineLevel="0" r="17">
      <c r="A17" s="5" t="s">
        <f>=HYPERLINK("https://leilaoonline.net/lote/detalhe/307433", "902")</f>
      </c>
      <c r="B17" s="4" t="s">
        <f>=HYPERLINK("https://leilaoonline.net/lote/detalhe/307433", "PORTA PALLET - ( 10 MONTANTES 4.80 X 1000 - 36 LONGARINAS 2,30 X 1200) 22 MTS LINEAR OU 2 RUAS DE 10 MTS.")</f>
      </c>
      <c r="C17" s="4" t="inlineStr">
        <is>
          <t>Não vendido</t>
        </is>
      </c>
      <c r="D17" s="4" t="inlineStr">
        <is>
          <t>0</t>
        </is>
      </c>
      <c r="E17" s="5" t="inlineStr">
        <is>
          <t>12.000,00</t>
        </is>
      </c>
      <c r="F17" s="4" t="inlineStr">
        <is>
          <t>500.00</t>
        </is>
      </c>
    </row>
    <row collapsed="false" customFormat="false" customHeight="false" hidden="false" ht="12.1" outlineLevel="0" r="18">
      <c r="A18" s="5" t="s">
        <f>=HYPERLINK("https://leilaoonline.net/lote/detalhe/307434", "903")</f>
      </c>
      <c r="B18" s="4" t="s">
        <f>=HYPERLINK("https://leilaoonline.net/lote/detalhe/307434", "PORTA PALLET - ( 10 MONTANTES 4.80 X 1000 - 36 LONGARINAS 2,30 X 1200) 22 MTS LINEAR OU 2 RUAS DE 10 MTS.")</f>
      </c>
      <c r="C18" s="4" t="inlineStr">
        <is>
          <t>Não vendido</t>
        </is>
      </c>
      <c r="D18" s="4" t="inlineStr">
        <is>
          <t>0</t>
        </is>
      </c>
      <c r="E18" s="5" t="inlineStr">
        <is>
          <t>12.000,00</t>
        </is>
      </c>
      <c r="F18" s="4" t="inlineStr">
        <is>
          <t>500.00</t>
        </is>
      </c>
    </row>
    <row collapsed="false" customFormat="false" customHeight="false" hidden="false" ht="12.1" outlineLevel="0" r="19">
      <c r="A19" s="5" t="s">
        <f>=HYPERLINK("https://leilaoonline.net/lote/detalhe/307435", "904")</f>
      </c>
      <c r="B19" s="4" t="s">
        <f>=HYPERLINK("https://leilaoonline.net/lote/detalhe/307435", "PORTA PALLET - ( 10 MONTANTES 4.80 X 1000 - 36 LONGARINAS 2,30 X 1200) 22 MTS LINEAR OU 2 RUAS DE 10 MTS.")</f>
      </c>
      <c r="C19" s="4" t="inlineStr">
        <is>
          <t>Não vendido</t>
        </is>
      </c>
      <c r="D19" s="4" t="inlineStr">
        <is>
          <t>0</t>
        </is>
      </c>
      <c r="E19" s="5" t="inlineStr">
        <is>
          <t>12.000,00</t>
        </is>
      </c>
      <c r="F19" s="4" t="inlineStr">
        <is>
          <t>500.00</t>
        </is>
      </c>
    </row>
    <row collapsed="false" customFormat="false" customHeight="false" hidden="false" ht="12.1" outlineLevel="0" r="20">
      <c r="A20" s="5" t="s">
        <f>=HYPERLINK("https://leilaoonline.net/lote/detalhe/307425", "905")</f>
      </c>
      <c r="B20" s="4" t="s">
        <f>=HYPERLINK("https://leilaoonline.net/lote/detalhe/307425", "[ VÌDEO ] BRAÇO GIRATÓRIO PARA TALHA ALTURA 3,36 MTS (BRAÇO 4,07 MTS SÓ ESTRURURA) E 04 PÉ DIRETO DE 150 X150 MM E 3 METROS ALT.")</f>
      </c>
      <c r="C20" s="4" t="inlineStr">
        <is>
          <t>Não vendido</t>
        </is>
      </c>
      <c r="D20" s="4" t="inlineStr">
        <is>
          <t>0</t>
        </is>
      </c>
      <c r="E20" s="5" t="inlineStr">
        <is>
          <t>4.500,00</t>
        </is>
      </c>
      <c r="F20" s="4" t="inlineStr">
        <is>
          <t>250.00</t>
        </is>
      </c>
    </row>
    <row collapsed="false" customFormat="false" customHeight="false" hidden="false" ht="12.1" outlineLevel="0" r="21">
      <c r="A21" s="5" t="s">
        <f>=HYPERLINK("https://leilaoonline.net/lote/detalhe/307419", "906")</f>
      </c>
      <c r="B21" s="4" t="s">
        <f>=HYPERLINK("https://leilaoonline.net/lote/detalhe/307419", "[ VÍDEO ] EMPILHADEIRA ELÉTRICA CAPAC. 1 TON.( REVISADA) - NO ESTADO")</f>
      </c>
      <c r="C21" s="4" t="inlineStr">
        <is>
          <t>Não vendido</t>
        </is>
      </c>
      <c r="D21" s="4" t="inlineStr">
        <is>
          <t>0</t>
        </is>
      </c>
      <c r="E21" s="5" t="inlineStr">
        <is>
          <t>4.500,00</t>
        </is>
      </c>
      <c r="F21" s="4" t="inlineStr">
        <is>
          <t>250.00</t>
        </is>
      </c>
    </row>
    <row collapsed="false" customFormat="false" customHeight="false" hidden="false" ht="12.1" outlineLevel="0" r="22">
      <c r="A22" s="5" t="s">
        <f>=HYPERLINK("https://leilaoonline.net/lote/detalhe/307436", "907")</f>
      </c>
      <c r="B22" s="4" t="s">
        <f>=HYPERLINK("https://leilaoonline.net/lote/detalhe/307436", "[ LANCES POR KG ]  APROX. 2 TON. - CABO DE AÇO 5/8")</f>
      </c>
      <c r="C22" s="4" t="inlineStr">
        <is>
          <t>Não vendido</t>
        </is>
      </c>
      <c r="D22" s="4" t="inlineStr">
        <is>
          <t>0</t>
        </is>
      </c>
      <c r="E22" s="5" t="inlineStr">
        <is>
          <t>4,00</t>
        </is>
      </c>
      <c r="F22" s="4" t="inlineStr">
        <is>
          <t>0.20</t>
        </is>
      </c>
    </row>
    <row collapsed="false" customFormat="false" customHeight="false" hidden="false" ht="12.1" outlineLevel="0" r="23">
      <c r="A23" s="5" t="s">
        <f>=HYPERLINK("https://leilaoonline.net/lote/detalhe/307413", "908")</f>
      </c>
      <c r="B23" s="4" t="s">
        <f>=HYPERLINK("https://leilaoonline.net/lote/detalhe/307413", " 20 UN. CARRINHOS PARA MANUSEAR PEÇAS")</f>
      </c>
      <c r="C23" s="4" t="inlineStr">
        <is>
          <t>Não vendido</t>
        </is>
      </c>
      <c r="D23" s="4" t="inlineStr">
        <is>
          <t>0</t>
        </is>
      </c>
      <c r="E23" s="5" t="inlineStr">
        <is>
          <t>4.000,00</t>
        </is>
      </c>
      <c r="F23" s="4" t="inlineStr">
        <is>
          <t>200.00</t>
        </is>
      </c>
    </row>
    <row collapsed="false" customFormat="false" customHeight="false" hidden="false" ht="12.1" outlineLevel="0" r="24">
      <c r="A24" s="5" t="s">
        <f>=HYPERLINK("https://leilaoonline.net/lote/detalhe/307431", "909")</f>
      </c>
      <c r="B24" s="4" t="s">
        <f>=HYPERLINK("https://leilaoonline.net/lote/detalhe/307431", "LOTE DE 04 FILTROS E FRANGES")</f>
      </c>
      <c r="C24" s="4" t="inlineStr">
        <is>
          <t>Não vendido</t>
        </is>
      </c>
      <c r="D24" s="4" t="inlineStr">
        <is>
          <t>0</t>
        </is>
      </c>
      <c r="E24" s="5" t="inlineStr">
        <is>
          <t>1.200,00</t>
        </is>
      </c>
      <c r="F24" s="4" t="inlineStr">
        <is>
          <t>50.00</t>
        </is>
      </c>
    </row>
    <row collapsed="false" customFormat="false" customHeight="false" hidden="false" ht="12.1" outlineLevel="0" r="25">
      <c r="A25" s="5" t="s">
        <f>=HYPERLINK("https://leilaoonline.net/lote/detalhe/307442", "910")</f>
      </c>
      <c r="B25" s="4" t="s">
        <f>=HYPERLINK("https://leilaoonline.net/lote/detalhe/307442", "PORTA PALLET ( 21 MONTANTES DE 3,50 MTS./ 120 LONGARINAS DE2,30 MTS. (PARA 1.000 KG. APROX.) ( PARA MERCADO OU ADEGA)")</f>
      </c>
      <c r="C25" s="4" t="inlineStr">
        <is>
          <t>Não vendido</t>
        </is>
      </c>
      <c r="D25" s="4" t="inlineStr">
        <is>
          <t>0</t>
        </is>
      </c>
      <c r="E25" s="5" t="inlineStr">
        <is>
          <t>25.000,00</t>
        </is>
      </c>
      <c r="F25" s="4" t="inlineStr">
        <is>
          <t>350.00</t>
        </is>
      </c>
    </row>
    <row collapsed="false" customFormat="false" customHeight="false" hidden="false" ht="12.1" outlineLevel="0" r="26">
      <c r="A26" s="5" t="s">
        <f>=HYPERLINK("https://leilaoonline.net/lote/detalhe/307443", "911")</f>
      </c>
      <c r="B26" s="4" t="s">
        <f>=HYPERLINK("https://leilaoonline.net/lote/detalhe/307443", "07 UN.  - PIAS DE INOX - NO ESTADO")</f>
      </c>
      <c r="C26" s="4" t="inlineStr">
        <is>
          <t>Não vendido</t>
        </is>
      </c>
      <c r="D26" s="4" t="inlineStr">
        <is>
          <t>0</t>
        </is>
      </c>
      <c r="E26" s="5" t="inlineStr">
        <is>
          <t>1.400,00</t>
        </is>
      </c>
      <c r="F26" s="4" t="inlineStr">
        <is>
          <t>200.00</t>
        </is>
      </c>
    </row>
    <row collapsed="false" customFormat="false" customHeight="false" hidden="false" ht="12.1" outlineLevel="0" r="27">
      <c r="A27" s="5" t="s">
        <f>=HYPERLINK("https://leilaoonline.net/lote/detalhe/307444", "912")</f>
      </c>
      <c r="B27" s="4" t="s">
        <f>=HYPERLINK("https://leilaoonline.net/lote/detalhe/307444", "10 UN. - PISTÃO DE ALUMÍNIO")</f>
      </c>
      <c r="C27" s="4" t="inlineStr">
        <is>
          <t>Não vendido</t>
        </is>
      </c>
      <c r="D27" s="4" t="inlineStr">
        <is>
          <t>0</t>
        </is>
      </c>
      <c r="E27" s="5" t="inlineStr">
        <is>
          <t>7.500,00</t>
        </is>
      </c>
      <c r="F27" s="4" t="inlineStr">
        <is>
          <t>250.00</t>
        </is>
      </c>
    </row>
    <row collapsed="false" customFormat="false" customHeight="false" hidden="false" ht="12.1" outlineLevel="0" r="28">
      <c r="A28" s="5" t="s">
        <f>=HYPERLINK("https://leilaoonline.net/lote/detalhe/307447", "913")</f>
      </c>
      <c r="B28" s="4" t="s">
        <f>=HYPERLINK("https://leilaoonline.net/lote/detalhe/307447", "FRESADORA CNC POLARES ROMI - COMANDO FANUC  - MAC 10")</f>
      </c>
      <c r="C28" s="4" t="inlineStr">
        <is>
          <t>Não vendido</t>
        </is>
      </c>
      <c r="D28" s="4" t="inlineStr">
        <is>
          <t>0</t>
        </is>
      </c>
      <c r="E28" s="5" t="inlineStr">
        <is>
          <t>85.000,00</t>
        </is>
      </c>
      <c r="F28" s="4" t="inlineStr">
        <is>
          <t>500.00</t>
        </is>
      </c>
    </row>
    <row collapsed="false" customFormat="false" customHeight="false" hidden="false" ht="12.1" outlineLevel="0" r="29">
      <c r="A29" s="5" t="s">
        <f>=HYPERLINK("https://leilaoonline.net/lote/detalhe/307427", "1000")</f>
      </c>
      <c r="B29" s="4" t="s">
        <f>=HYPERLINK("https://leilaoonline.net/lote/detalhe/307427", " 10 UN. TELA DE FECHAMENTO 25 MTS/CADA")</f>
      </c>
      <c r="C29" s="4" t="inlineStr">
        <is>
          <t>Não vendido</t>
        </is>
      </c>
      <c r="D29" s="4" t="inlineStr">
        <is>
          <t>0</t>
        </is>
      </c>
      <c r="E29" s="5" t="inlineStr">
        <is>
          <t>1.200,00</t>
        </is>
      </c>
      <c r="F29" s="4" t="inlineStr">
        <is>
          <t>20.00</t>
        </is>
      </c>
    </row>
    <row collapsed="false" customFormat="false" customHeight="false" hidden="false" ht="12.1" outlineLevel="0" r="30">
      <c r="A30" s="5" t="s">
        <f>=HYPERLINK("https://leilaoonline.net/lote/detalhe/307404", "1001")</f>
      </c>
      <c r="B30" s="4" t="s">
        <f>=HYPERLINK("https://leilaoonline.net/lote/detalhe/307404", " 10 UN. TELA DE FECHAMENTO 25 MTS/CADA")</f>
      </c>
      <c r="C30" s="4" t="inlineStr">
        <is>
          <t>Não vendido</t>
        </is>
      </c>
      <c r="D30" s="4" t="inlineStr">
        <is>
          <t>0</t>
        </is>
      </c>
      <c r="E30" s="5" t="inlineStr">
        <is>
          <t>1.200,00</t>
        </is>
      </c>
      <c r="F30" s="4" t="inlineStr">
        <is>
          <t>20.00</t>
        </is>
      </c>
    </row>
    <row collapsed="false" customFormat="false" customHeight="false" hidden="false" ht="12.1" outlineLevel="0" r="31">
      <c r="A31" s="5" t="s">
        <f>=HYPERLINK("https://leilaoonline.net/lote/detalhe/307423", "1002")</f>
      </c>
      <c r="B31" s="4" t="s">
        <f>=HYPERLINK("https://leilaoonline.net/lote/detalhe/307423", " 10 UN. TELA DE FECHAMENTO 25 MTS/CADA")</f>
      </c>
      <c r="C31" s="4" t="inlineStr">
        <is>
          <t>Não vendido</t>
        </is>
      </c>
      <c r="D31" s="4" t="inlineStr">
        <is>
          <t>0</t>
        </is>
      </c>
      <c r="E31" s="5" t="inlineStr">
        <is>
          <t>1.200,00</t>
        </is>
      </c>
      <c r="F31" s="4" t="inlineStr">
        <is>
          <t>20.00</t>
        </is>
      </c>
    </row>
    <row collapsed="false" customFormat="false" customHeight="false" hidden="false" ht="12.1" outlineLevel="0" r="32">
      <c r="A32" s="5" t="s">
        <f>=HYPERLINK("https://leilaoonline.net/lote/detalhe/307415", "1003")</f>
      </c>
      <c r="B32" s="4" t="s">
        <f>=HYPERLINK("https://leilaoonline.net/lote/detalhe/307415", " 10 UN. TELA DE FECHAMENTO 25 MTS/CADA")</f>
      </c>
      <c r="C32" s="4" t="inlineStr">
        <is>
          <t>Não vendido</t>
        </is>
      </c>
      <c r="D32" s="4" t="inlineStr">
        <is>
          <t>0</t>
        </is>
      </c>
      <c r="E32" s="5" t="inlineStr">
        <is>
          <t>1.200,00</t>
        </is>
      </c>
      <c r="F32" s="4" t="inlineStr">
        <is>
          <t>20.00</t>
        </is>
      </c>
    </row>
    <row collapsed="false" customFormat="false" customHeight="false" hidden="false" ht="12.1" outlineLevel="0" r="33">
      <c r="A33" s="5" t="s">
        <f>=HYPERLINK("https://leilaoonline.net/lote/detalhe/307411", "1004")</f>
      </c>
      <c r="B33" s="4" t="s">
        <f>=HYPERLINK("https://leilaoonline.net/lote/detalhe/307411", " 10 UN. TELA DE FECHAMENTO 25 MTS/CADA")</f>
      </c>
      <c r="C33" s="4" t="inlineStr">
        <is>
          <t>Não vendido</t>
        </is>
      </c>
      <c r="D33" s="4" t="inlineStr">
        <is>
          <t>0</t>
        </is>
      </c>
      <c r="E33" s="5" t="inlineStr">
        <is>
          <t>1.200,00</t>
        </is>
      </c>
      <c r="F33" s="4" t="inlineStr">
        <is>
          <t>20.00</t>
        </is>
      </c>
    </row>
    <row collapsed="false" customFormat="false" customHeight="false" hidden="false" ht="12.1" outlineLevel="0" r="34">
      <c r="A34" s="5" t="s">
        <f>=HYPERLINK("https://leilaoonline.net/lote/detalhe/307418", "1008")</f>
      </c>
      <c r="B34" s="4" t="s">
        <f>=HYPERLINK("https://leilaoonline.net/lote/detalhe/307418", " 10 UN. GAVETEIROS DE AÇO COM RODIZIOS - 2 GAVETAS")</f>
      </c>
      <c r="C34" s="4" t="inlineStr">
        <is>
          <t>Não vendido</t>
        </is>
      </c>
      <c r="D34" s="4" t="inlineStr">
        <is>
          <t>0</t>
        </is>
      </c>
      <c r="E34" s="5" t="inlineStr">
        <is>
          <t>1.000,00</t>
        </is>
      </c>
      <c r="F34" s="4" t="inlineStr">
        <is>
          <t>50.00</t>
        </is>
      </c>
    </row>
    <row collapsed="false" customFormat="false" customHeight="false" hidden="false" ht="12.1" outlineLevel="0" r="35">
      <c r="A35" s="5" t="s">
        <f>=HYPERLINK("https://leilaoonline.net/lote/detalhe/307403", "1009")</f>
      </c>
      <c r="B35" s="4" t="s">
        <f>=HYPERLINK("https://leilaoonline.net/lote/detalhe/307403", " 10 UN. GAVETEIROS DE AÇO COM RODIZIOS - 2 GAVETAS")</f>
      </c>
      <c r="C35" s="4" t="inlineStr">
        <is>
          <t>Não vendido</t>
        </is>
      </c>
      <c r="D35" s="4" t="inlineStr">
        <is>
          <t>0</t>
        </is>
      </c>
      <c r="E35" s="5" t="inlineStr">
        <is>
          <t>1.000,00</t>
        </is>
      </c>
      <c r="F35" s="4" t="inlineStr">
        <is>
          <t>50.00</t>
        </is>
      </c>
    </row>
    <row collapsed="false" customFormat="false" customHeight="false" hidden="false" ht="12.1" outlineLevel="0" r="36">
      <c r="A36" s="5" t="s">
        <f>=HYPERLINK("https://leilaoonline.net/lote/detalhe/307402", "1010")</f>
      </c>
      <c r="B36" s="4" t="s">
        <f>=HYPERLINK("https://leilaoonline.net/lote/detalhe/307402", " 10 UN. GAVETEIROS DE AÇO COM RODIZIOS - 2 GAVETAS")</f>
      </c>
      <c r="C36" s="4" t="inlineStr">
        <is>
          <t>Não vendido</t>
        </is>
      </c>
      <c r="D36" s="4" t="inlineStr">
        <is>
          <t>0</t>
        </is>
      </c>
      <c r="E36" s="5" t="inlineStr">
        <is>
          <t>1.000,00</t>
        </is>
      </c>
      <c r="F36" s="4" t="inlineStr">
        <is>
          <t>50.00</t>
        </is>
      </c>
    </row>
    <row collapsed="false" customFormat="false" customHeight="false" hidden="false" ht="12.1" outlineLevel="0" r="37">
      <c r="A37" s="5" t="s">
        <f>=HYPERLINK("https://leilaoonline.net/lote/detalhe/307408", "1011")</f>
      </c>
      <c r="B37" s="4" t="s">
        <f>=HYPERLINK("https://leilaoonline.net/lote/detalhe/307408", " 10 UN. GAVETEIROS DE AÇO COM RODIZIOS - 2 GAVETAS")</f>
      </c>
      <c r="C37" s="4" t="inlineStr">
        <is>
          <t>Não vendido</t>
        </is>
      </c>
      <c r="D37" s="4" t="inlineStr">
        <is>
          <t>0</t>
        </is>
      </c>
      <c r="E37" s="5" t="inlineStr">
        <is>
          <t>1.000,00</t>
        </is>
      </c>
      <c r="F37" s="4" t="inlineStr">
        <is>
          <t>50.00</t>
        </is>
      </c>
    </row>
    <row collapsed="false" customFormat="false" customHeight="false" hidden="false" ht="12.1" outlineLevel="0" r="38">
      <c r="A38" s="5" t="s">
        <f>=HYPERLINK("https://leilaoonline.net/lote/detalhe/307410", "1012")</f>
      </c>
      <c r="B38" s="4" t="s">
        <f>=HYPERLINK("https://leilaoonline.net/lote/detalhe/307410", " 10 UN. GAVETEIROS DE AÇO COM RODIZIOS - 2 GAVETAS")</f>
      </c>
      <c r="C38" s="4" t="inlineStr">
        <is>
          <t>Não vendido</t>
        </is>
      </c>
      <c r="D38" s="4" t="inlineStr">
        <is>
          <t>0</t>
        </is>
      </c>
      <c r="E38" s="5" t="inlineStr">
        <is>
          <t>1.000,00</t>
        </is>
      </c>
      <c r="F38" s="4" t="inlineStr">
        <is>
          <t>50.00</t>
        </is>
      </c>
    </row>
    <row collapsed="false" customFormat="false" customHeight="false" hidden="false" ht="12.1" outlineLevel="0" r="39">
      <c r="A39" s="5" t="s">
        <f>=HYPERLINK("https://leilaoonline.net/lote/detalhe/307407", "1013")</f>
      </c>
      <c r="B39" s="4" t="s">
        <f>=HYPERLINK("https://leilaoonline.net/lote/detalhe/307407", " 10 UN. GAVETEIROS DE AÇO COM RODIZIOS - 2 GAVETAS")</f>
      </c>
      <c r="C39" s="4" t="inlineStr">
        <is>
          <t>Não vendido</t>
        </is>
      </c>
      <c r="D39" s="4" t="inlineStr">
        <is>
          <t>0</t>
        </is>
      </c>
      <c r="E39" s="5" t="inlineStr">
        <is>
          <t>1.000,00</t>
        </is>
      </c>
      <c r="F39" s="4" t="inlineStr">
        <is>
          <t>50.00</t>
        </is>
      </c>
    </row>
    <row collapsed="false" customFormat="false" customHeight="false" hidden="false" ht="12.1" outlineLevel="0" r="40">
      <c r="A40" s="5" t="s">
        <f>=HYPERLINK("https://leilaoonline.net/lote/detalhe/307422", "1014")</f>
      </c>
      <c r="B40" s="4" t="s">
        <f>=HYPERLINK("https://leilaoonline.net/lote/detalhe/307422", " 10 UN. GAVETEIROS DE AÇO COM RODIZIOS - 2 GAVETAS")</f>
      </c>
      <c r="C40" s="4" t="inlineStr">
        <is>
          <t>Não vendido</t>
        </is>
      </c>
      <c r="D40" s="4" t="inlineStr">
        <is>
          <t>0</t>
        </is>
      </c>
      <c r="E40" s="5" t="inlineStr">
        <is>
          <t>1.000,00</t>
        </is>
      </c>
      <c r="F40" s="4" t="inlineStr">
        <is>
          <t>50.00</t>
        </is>
      </c>
    </row>
    <row collapsed="false" customFormat="false" customHeight="false" hidden="false" ht="12.1" outlineLevel="0" r="41">
      <c r="A41" s="5" t="s">
        <f>=HYPERLINK("https://leilaoonline.net/lote/detalhe/307417", "1015")</f>
      </c>
      <c r="B41" s="4" t="s">
        <f>=HYPERLINK("https://leilaoonline.net/lote/detalhe/307417", " 10 UN. GAVETEIROS DE AÇO COM RODIZIOS - 2 GAVETAS")</f>
      </c>
      <c r="C41" s="4" t="inlineStr">
        <is>
          <t>Não vendido</t>
        </is>
      </c>
      <c r="D41" s="4" t="inlineStr">
        <is>
          <t>0</t>
        </is>
      </c>
      <c r="E41" s="5" t="inlineStr">
        <is>
          <t>1.000,00</t>
        </is>
      </c>
      <c r="F41" s="4" t="inlineStr">
        <is>
          <t>50.00</t>
        </is>
      </c>
    </row>
    <row collapsed="false" customFormat="false" customHeight="false" hidden="false" ht="12.1" outlineLevel="0" r="42">
      <c r="A42" s="5" t="s">
        <f>=HYPERLINK("https://leilaoonline.net/lote/detalhe/307424", "1016")</f>
      </c>
      <c r="B42" s="4" t="s">
        <f>=HYPERLINK("https://leilaoonline.net/lote/detalhe/307424", " 10 UN. GAVETEIROS DE AÇO COM RODIZIOS - 2 GAVETAS")</f>
      </c>
      <c r="C42" s="4" t="inlineStr">
        <is>
          <t>Não vendido</t>
        </is>
      </c>
      <c r="D42" s="4" t="inlineStr">
        <is>
          <t>0</t>
        </is>
      </c>
      <c r="E42" s="5" t="inlineStr">
        <is>
          <t>1.000,00</t>
        </is>
      </c>
      <c r="F42" s="4" t="inlineStr">
        <is>
          <t>50.00</t>
        </is>
      </c>
    </row>
    <row collapsed="false" customFormat="false" customHeight="false" hidden="false" ht="12.1" outlineLevel="0" r="43">
      <c r="A43" s="5" t="s">
        <f>=HYPERLINK("https://leilaoonline.net/lote/detalhe/307405", "1017")</f>
      </c>
      <c r="B43" s="4" t="s">
        <f>=HYPERLINK("https://leilaoonline.net/lote/detalhe/307405", " 10 UN. GAVETEIROS DE AÇO COM RODIZIOS - 2 GAVETAS")</f>
      </c>
      <c r="C43" s="4" t="inlineStr">
        <is>
          <t>Não vendido</t>
        </is>
      </c>
      <c r="D43" s="4" t="inlineStr">
        <is>
          <t>0</t>
        </is>
      </c>
      <c r="E43" s="5" t="inlineStr">
        <is>
          <t>1.000,00</t>
        </is>
      </c>
      <c r="F43" s="4" t="inlineStr">
        <is>
          <t>50.00</t>
        </is>
      </c>
    </row>
    <row collapsed="false" customFormat="false" customHeight="false" hidden="false" ht="12.1" outlineLevel="0" r="44">
      <c r="A44" s="5" t="s">
        <f>=HYPERLINK("https://leilaoonline.net/lote/detalhe/307421", "1018")</f>
      </c>
      <c r="B44" s="4" t="s">
        <f>=HYPERLINK("https://leilaoonline.net/lote/detalhe/307421", " 10 UN. GAVETEIROS DE AÇO COM RODIZIOS - 2 GAVETAS")</f>
      </c>
      <c r="C44" s="4" t="inlineStr">
        <is>
          <t>Não vendido</t>
        </is>
      </c>
      <c r="D44" s="4" t="inlineStr">
        <is>
          <t>0</t>
        </is>
      </c>
      <c r="E44" s="5" t="inlineStr">
        <is>
          <t>1.000,00</t>
        </is>
      </c>
      <c r="F44" s="4" t="inlineStr">
        <is>
          <t>50.00</t>
        </is>
      </c>
    </row>
    <row collapsed="false" customFormat="false" customHeight="false" hidden="false" ht="12.1" outlineLevel="0" r="45">
      <c r="A45" s="5" t="s">
        <f>=HYPERLINK("https://leilaoonline.net/lote/detalhe/307416", "1019")</f>
      </c>
      <c r="B45" s="4" t="s">
        <f>=HYPERLINK("https://leilaoonline.net/lote/detalhe/307416", " 10 UN. GAVETEIROS DE AÇO COM RODIZIOS - 2 GAVETAS")</f>
      </c>
      <c r="C45" s="4" t="inlineStr">
        <is>
          <t>Não vendido</t>
        </is>
      </c>
      <c r="D45" s="4" t="inlineStr">
        <is>
          <t>0</t>
        </is>
      </c>
      <c r="E45" s="5" t="inlineStr">
        <is>
          <t>1.000,00</t>
        </is>
      </c>
      <c r="F45" s="4" t="inlineStr">
        <is>
          <t>50.00</t>
        </is>
      </c>
    </row>
    <row collapsed="false" customFormat="false" customHeight="false" hidden="false" ht="12.1" outlineLevel="0" r="46">
      <c r="A46" s="5" t="s">
        <f>=HYPERLINK("https://leilaoonline.net/lote/detalhe/307414", "1020")</f>
      </c>
      <c r="B46" s="4" t="s">
        <f>=HYPERLINK("https://leilaoonline.net/lote/detalhe/307414", " 10 UN. GAVETEIROS DE AÇO COM RODIZIOS - 2 GAVETAS")</f>
      </c>
      <c r="C46" s="4" t="inlineStr">
        <is>
          <t>Não vendido</t>
        </is>
      </c>
      <c r="D46" s="4" t="inlineStr">
        <is>
          <t>0</t>
        </is>
      </c>
      <c r="E46" s="5" t="inlineStr">
        <is>
          <t>1.000,00</t>
        </is>
      </c>
      <c r="F46" s="4" t="inlineStr">
        <is>
          <t>50.00</t>
        </is>
      </c>
    </row>
    <row collapsed="false" customFormat="false" customHeight="false" hidden="false" ht="12.1" outlineLevel="0" r="47">
      <c r="A47" s="5" t="s">
        <f>=HYPERLINK("https://leilaoonline.net/lote/detalhe/307428", "1021")</f>
      </c>
      <c r="B47" s="4" t="s">
        <f>=HYPERLINK("https://leilaoonline.net/lote/detalhe/307428", " 10 UN. GAVETEIROS DE AÇO COM RODIZIOS - 2 GAVETAS")</f>
      </c>
      <c r="C47" s="4" t="inlineStr">
        <is>
          <t>Não vendido</t>
        </is>
      </c>
      <c r="D47" s="4" t="inlineStr">
        <is>
          <t>0</t>
        </is>
      </c>
      <c r="E47" s="5" t="inlineStr">
        <is>
          <t>1.000,00</t>
        </is>
      </c>
      <c r="F47" s="4" t="inlineStr">
        <is>
          <t>50.00</t>
        </is>
      </c>
    </row>
    <row collapsed="false" customFormat="false" customHeight="false" hidden="false" ht="12.1" outlineLevel="0" r="48">
      <c r="A48" s="5" t="s">
        <f>=HYPERLINK("https://leilaoonline.net/lote/detalhe/307430", "1022")</f>
      </c>
      <c r="B48" s="4" t="s">
        <f>=HYPERLINK("https://leilaoonline.net/lote/detalhe/307430", " 10 UN. GAVETEIROS DE AÇO COM RODIZIOS - 2 GAVETAS")</f>
      </c>
      <c r="C48" s="4" t="inlineStr">
        <is>
          <t>Não vendido</t>
        </is>
      </c>
      <c r="D48" s="4" t="inlineStr">
        <is>
          <t>0</t>
        </is>
      </c>
      <c r="E48" s="5" t="inlineStr">
        <is>
          <t>1.000,00</t>
        </is>
      </c>
      <c r="F48" s="4" t="inlineStr">
        <is>
          <t>50.00</t>
        </is>
      </c>
    </row>
    <row collapsed="false" customFormat="false" customHeight="false" hidden="false" ht="12.1" outlineLevel="0" r="49">
      <c r="A49" s="5" t="s">
        <f>=HYPERLINK("https://leilaoonline.net/lote/detalhe/307412", "1023")</f>
      </c>
      <c r="B49" s="4" t="s">
        <f>=HYPERLINK("https://leilaoonline.net/lote/detalhe/307412", "[ VÍDEO ] 05 UN. CESTO PARA ARMAZENAR CARVÃO E OUTROS - 1.800X1.200X1.000 MM")</f>
      </c>
      <c r="C49" s="4" t="inlineStr">
        <is>
          <t>Não vendido</t>
        </is>
      </c>
      <c r="D49" s="4" t="inlineStr">
        <is>
          <t>0</t>
        </is>
      </c>
      <c r="E49" s="5" t="inlineStr">
        <is>
          <t>1.100,00</t>
        </is>
      </c>
      <c r="F49" s="4" t="inlineStr">
        <is>
          <t>50.00</t>
        </is>
      </c>
    </row>
    <row collapsed="false" customFormat="false" customHeight="false" hidden="false" ht="12.1" outlineLevel="0" r="50">
      <c r="A50" s="5" t="s">
        <f>=HYPERLINK("https://leilaoonline.net/lote/detalhe/307429", "1024")</f>
      </c>
      <c r="B50" s="4" t="s">
        <f>=HYPERLINK("https://leilaoonline.net/lote/detalhe/307429", "[ VÍDEO ]  05 UN. CESTO PARA ARMAZENAR CARVÃO E OUTROS - 1.800X1.200X1.000 MM")</f>
      </c>
      <c r="C50" s="4" t="inlineStr">
        <is>
          <t>Não vendido</t>
        </is>
      </c>
      <c r="D50" s="4" t="inlineStr">
        <is>
          <t>0</t>
        </is>
      </c>
      <c r="E50" s="5" t="inlineStr">
        <is>
          <t>1.100,00</t>
        </is>
      </c>
      <c r="F50" s="4" t="inlineStr">
        <is>
          <t>50.00</t>
        </is>
      </c>
    </row>
    <row collapsed="false" customFormat="false" customHeight="false" hidden="false" ht="12.1" outlineLevel="0" r="51">
      <c r="A51" s="5" t="s">
        <f>=HYPERLINK("https://leilaoonline.net/lote/detalhe/307406", "1025")</f>
      </c>
      <c r="B51" s="4" t="s">
        <f>=HYPERLINK("https://leilaoonline.net/lote/detalhe/307406", "[ VÍDEO ] 05 UN. CESTO PARA ARMAZENAR CARVÃO E OUTROS - 1.800X1.200X1.000 MM")</f>
      </c>
      <c r="C51" s="4" t="inlineStr">
        <is>
          <t>Não vendido</t>
        </is>
      </c>
      <c r="D51" s="4" t="inlineStr">
        <is>
          <t>0</t>
        </is>
      </c>
      <c r="E51" s="5" t="inlineStr">
        <is>
          <t>1.100,00</t>
        </is>
      </c>
      <c r="F51" s="4" t="inlineStr">
        <is>
          <t>50.00</t>
        </is>
      </c>
    </row>
    <row collapsed="false" customFormat="false" customHeight="false" hidden="false" ht="12.1" outlineLevel="0" r="52">
      <c r="A52" s="5" t="s">
        <f>=HYPERLINK("https://leilaoonline.net/lote/detalhe/307409", "1026")</f>
      </c>
      <c r="B52" s="4" t="s">
        <f>=HYPERLINK("https://leilaoonline.net/lote/detalhe/307409", "[ VÍDEO ]  05 UN. CESTO PARA ARMAZENAR CARVÃO E OUTROS - 1.800X1.200X1.000 MM")</f>
      </c>
      <c r="C52" s="4" t="inlineStr">
        <is>
          <t>Não vendido</t>
        </is>
      </c>
      <c r="D52" s="4" t="inlineStr">
        <is>
          <t>0</t>
        </is>
      </c>
      <c r="E52" s="5" t="inlineStr">
        <is>
          <t>1.100,00</t>
        </is>
      </c>
      <c r="F52" s="4" t="inlineStr">
        <is>
          <t>50.00</t>
        </is>
      </c>
    </row>
    <row collapsed="false" customFormat="false" customHeight="false" hidden="false" ht="12.1" outlineLevel="0" r="53">
      <c r="A53" s="5" t="s">
        <f>=HYPERLINK("https://leilaoonline.net/lote/detalhe/307420", "1027")</f>
      </c>
      <c r="B53" s="4" t="s">
        <f>=HYPERLINK("https://leilaoonline.net/lote/detalhe/307420", "[ VÍDEO ]  05 UN. CESTO PARA ARMAZENAR CARVÃO E OUTROS - 1.800X1.200X1.000 MM")</f>
      </c>
      <c r="C53" s="4" t="inlineStr">
        <is>
          <t>Não vendido</t>
        </is>
      </c>
      <c r="D53" s="4" t="inlineStr">
        <is>
          <t>0</t>
        </is>
      </c>
      <c r="E53" s="5" t="inlineStr">
        <is>
          <t>1.100,00</t>
        </is>
      </c>
      <c r="F53" s="4" t="inlineStr">
        <is>
          <t>50.00</t>
        </is>
      </c>
    </row>
    <row collapsed="false" customFormat="false" customHeight="false" hidden="false" ht="12.1" outlineLevel="0" r="54">
      <c r="A54" s="5" t="s">
        <f>=HYPERLINK("https://leilaoonline.net/lote/detalhe/307438", "1036")</f>
      </c>
      <c r="B54" s="4" t="s">
        <f>=HYPERLINK("https://leilaoonline.net/lote/detalhe/307438", "50 UN. ESTANTES  DE AÇO  (REFORÇADO) COM 6 PRATELEIRAS - MEDIDAS 2,00 X 0,90 X 0,30 MTS.")</f>
      </c>
      <c r="C54" s="4" t="inlineStr">
        <is>
          <t>Não vendido</t>
        </is>
      </c>
      <c r="D54" s="4" t="inlineStr">
        <is>
          <t>0</t>
        </is>
      </c>
      <c r="E54" s="5" t="inlineStr">
        <is>
          <t>8.500,00</t>
        </is>
      </c>
      <c r="F54" s="4" t="inlineStr">
        <is>
          <t>250.00</t>
        </is>
      </c>
    </row>
    <row collapsed="false" customFormat="false" customHeight="false" hidden="false" ht="12.1" outlineLevel="0" r="55">
      <c r="A55" s="5" t="s">
        <f>=HYPERLINK("https://leilaoonline.net/lote/detalhe/307437", "1037")</f>
      </c>
      <c r="B55" s="4" t="s">
        <f>=HYPERLINK("https://leilaoonline.net/lote/detalhe/307437", "50 UN. ESTANTES  DE AÇO  (REFORÇADO) COM 6 PRATELEIRAS - MEDIDAS 2,00 X 0,90 X 0,30 MTS.")</f>
      </c>
      <c r="C55" s="4" t="inlineStr">
        <is>
          <t>Não vendido</t>
        </is>
      </c>
      <c r="D55" s="4" t="inlineStr">
        <is>
          <t>0</t>
        </is>
      </c>
      <c r="E55" s="5" t="inlineStr">
        <is>
          <t>8.500,00</t>
        </is>
      </c>
      <c r="F55" s="4" t="inlineStr">
        <is>
          <t>250.00</t>
        </is>
      </c>
    </row>
    <row collapsed="false" customFormat="false" customHeight="false" hidden="false" ht="12.1" outlineLevel="0" r="56">
      <c r="A56" s="5" t="s">
        <f>=HYPERLINK("https://leilaoonline.net/lote/detalhe/307441", "1038")</f>
      </c>
      <c r="B56" s="4" t="s">
        <f>=HYPERLINK("https://leilaoonline.net/lote/detalhe/307441", "50 UN.ESTANTES  DE AÇO  (REFORÇADO) COM 6 PRATELEIRAS - MEDIDAS 2,00 X 0,90 X 0,30 MTS.")</f>
      </c>
      <c r="C56" s="4" t="inlineStr">
        <is>
          <t>Não vendido</t>
        </is>
      </c>
      <c r="D56" s="4" t="inlineStr">
        <is>
          <t>0</t>
        </is>
      </c>
      <c r="E56" s="5" t="inlineStr">
        <is>
          <t>8.500,00</t>
        </is>
      </c>
      <c r="F56" s="4" t="inlineStr">
        <is>
          <t>250.00</t>
        </is>
      </c>
    </row>
    <row collapsed="false" customFormat="false" customHeight="false" hidden="false" ht="12.1" outlineLevel="0" r="57">
      <c r="A57" s="5" t="s">
        <f>=HYPERLINK("https://leilaoonline.net/lote/detalhe/307440", "1039")</f>
      </c>
      <c r="B57" s="4" t="s">
        <f>=HYPERLINK("https://leilaoonline.net/lote/detalhe/307440", "50 UN. ESTANTES  DE AÇO  (REFORÇADO) COM 6 PRATELEIRAS - MEDIDAS 2,00 X 0,90 X 0,30 MTS.")</f>
      </c>
      <c r="C57" s="4" t="inlineStr">
        <is>
          <t>Não vendido</t>
        </is>
      </c>
      <c r="D57" s="4" t="inlineStr">
        <is>
          <t>0</t>
        </is>
      </c>
      <c r="E57" s="5" t="inlineStr">
        <is>
          <t>8.500,00</t>
        </is>
      </c>
      <c r="F57" s="4" t="inlineStr">
        <is>
          <t>250.00</t>
        </is>
      </c>
    </row>
    <row collapsed="false" customFormat="false" customHeight="false" hidden="false" ht="12.1" outlineLevel="0" r="58">
      <c r="A58" s="5" t="s">
        <f>=HYPERLINK("https://leilaoonline.net/lote/detalhe/307439", "1040")</f>
      </c>
      <c r="B58" s="4" t="s">
        <f>=HYPERLINK("https://leilaoonline.net/lote/detalhe/307439", "60 UN. ESTANTES  DE AÇO  (REFORÇADO) COM 6 PRATELEIRAS - MEDIDAS 2,00 X 0,90 X 0,30 MTS.")</f>
      </c>
      <c r="C58" s="4" t="inlineStr">
        <is>
          <t>Não vendido</t>
        </is>
      </c>
      <c r="D58" s="4" t="inlineStr">
        <is>
          <t>0</t>
        </is>
      </c>
      <c r="E58" s="5" t="inlineStr">
        <is>
          <t>9.500,00</t>
        </is>
      </c>
      <c r="F58" s="4" t="inlineStr">
        <is>
          <t>250.00</t>
        </is>
      </c>
    </row>
  </sheetData>
  <mergeCells>
    <mergeCell ref="A2:F4"/>
    <mergeCell ref="B6:F6"/>
    <mergeCell ref="B7:F7"/>
    <mergeCell ref="B8:F8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2026-07-02T12:48:09.00Z</dcterms:created>
  <dc:creator>Tellks Tecnologia</dc:creator>
  <cp:revision>0</cp:revision>
</cp:coreProperties>
</file>