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• 25 TRATORES •   11 COLHED. CASE • 14 ÔNIBUS • GUINDASTE •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=HYPERLINK("https://leilaoonline.net/lote/detalhe/298379", "1467")</f>
      </c>
      <c r="B11" s="4" t="s">
        <f>=HYPERLINK("https://leilaoonline.net/lote/detalhe/298379", " TRATOR N.HOLLAND TL85E ANO 2002. - FR611. - LOC. VISTA ALEGRE DO ALTO/SP")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=HYPERLINK("https://leilaoonline.net/lote/detalhe/298390", "1468")</f>
      </c>
      <c r="B12" s="4" t="s">
        <f>=HYPERLINK("https://leilaoonline.net/lote/detalhe/298390", " TRATOR VALTRA BT210; ANO 2014. - FR1337. - LOC. VISTA ALEGRE DO ALTO/SP")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57.000,00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=HYPERLINK("https://leilaoonline.net/lote/detalhe/298391", "1469")</f>
      </c>
      <c r="B13" s="4" t="s">
        <f>=HYPERLINK("https://leilaoonline.net/lote/detalhe/298391", " TRATOR N.HOLLAND TM165 ANO 2006. - FR647. - LOC. VISTA ALEGRE DO ALTO/SP")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=HYPERLINK("https://leilaoonline.net/lote/detalhe/298387", "1470")</f>
      </c>
      <c r="B14" s="4" t="s">
        <f>=HYPERLINK("https://leilaoonline.net/lote/detalhe/298387", " TRATOR VALTRA BT210; ANO 2014. - FR1334. - LOC. VISTA ALEGRE DO ALTO/SP")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=HYPERLINK("https://leilaoonline.net/lote/detalhe/298384", "1471")</f>
      </c>
      <c r="B15" s="4" t="s">
        <f>=HYPERLINK("https://leilaoonline.net/lote/detalhe/298384", " TRATOR VALTRA BT210; ANO 2012. - FR1109. - LOC. VISTA ALEGRE DO ALTO/SP")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=HYPERLINK("https://leilaoonline.net/lote/detalhe/298395", "1472")</f>
      </c>
      <c r="B16" s="4" t="s">
        <f>=HYPERLINK("https://leilaoonline.net/lote/detalhe/298395", " CARREGADEIRA CBT MOTO CANA ANO 1988. - FR262. - LOC. VISTA ALEGRE DO ALTO/SP ")</f>
      </c>
      <c r="C16" s="4" t="inlineStr">
        <is>
          <t>Vendido</t>
        </is>
      </c>
      <c r="D16" s="4" t="inlineStr">
        <is>
          <t>18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=HYPERLINK("https://leilaoonline.net/lote/detalhe/298380", "1473")</f>
      </c>
      <c r="B17" s="4" t="s">
        <f>=HYPERLINK("https://leilaoonline.net/lote/detalhe/298380", " CAMINHÃO VOLVO/FM12 420 6X4T; ANO 2006/2006; BRANCA. - FR436. - LOC. VISTA ALEGRE DO ALTO/SP")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=HYPERLINK("https://leilaoonline.net/lote/detalhe/298383", "1474")</f>
      </c>
      <c r="B18" s="4" t="s">
        <f>=HYPERLINK("https://leilaoonline.net/lote/detalhe/298383", " CAMINHÃO M.BENZ/L 1313; ANO 1981/1981; BRANCA. - FR156. - LOC. VISTA ALEGRE DO ALTO/SP")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=HYPERLINK("https://leilaoonline.net/lote/detalhe/298385", "1475")</f>
      </c>
      <c r="B19" s="4" t="s">
        <f>=HYPERLINK("https://leilaoonline.net/lote/detalhe/298385", " CAMINHÃO M.BENZ/L 2318; ANO 1991/1992. - BRANCA. - FR360. - LOC. VISTA ALEGRE DO ALTO/SP")</f>
      </c>
      <c r="C19" s="4" t="inlineStr">
        <is>
          <t>Vendido</t>
        </is>
      </c>
      <c r="D19" s="4" t="inlineStr">
        <is>
          <t>30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=HYPERLINK("https://leilaoonline.net/lote/detalhe/298400", "1476")</f>
      </c>
      <c r="B20" s="4" t="s">
        <f>=HYPERLINK("https://leilaoonline.net/lote/detalhe/298400", " MICRO ÔNIBUS M.BENZ/MPOLO SENIOR ON; ANO 2012/2013; BRANCA. - FR1601. - LOC.VISTA ALEGRE DO ALTO/SP")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=HYPERLINK("https://leilaoonline.net/lote/detalhe/298388", "1477")</f>
      </c>
      <c r="B21" s="4" t="s">
        <f>=HYPERLINK("https://leilaoonline.net/lote/detalhe/298388", " TRATOR N.HOLLAND TL 85 E ANO 2002. - FR615. - LOC. VISTA ALEGRE DO ALTO/SP")</f>
      </c>
      <c r="C21" s="4" t="inlineStr">
        <is>
          <t>Vendido</t>
        </is>
      </c>
      <c r="D21" s="4" t="inlineStr">
        <is>
          <t>21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=HYPERLINK("https://leilaoonline.net/lote/detalhe/298392", "1478")</f>
      </c>
      <c r="B22" s="4" t="s">
        <f>=HYPERLINK("https://leilaoonline.net/lote/detalhe/298392", " TRATOR VALTRA BT210; ANO 2014. - FR1335. - LOC. VISTA ALEGRE DO ALTO/SP")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=HYPERLINK("https://leilaoonline.net/lote/detalhe/298381", "1479")</f>
      </c>
      <c r="B23" s="4" t="s">
        <f>=HYPERLINK("https://leilaoonline.net/lote/detalhe/298381", " VW GOL 1.6L MB5; ANO 2018/2019; BRANCA. - FR1519. - LOC.VISTA ALEGRE DO ALTO/SP")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=HYPERLINK("https://leilaoonline.net/lote/detalhe/298396", "1480")</f>
      </c>
      <c r="B24" s="4" t="s">
        <f>=HYPERLINK("https://leilaoonline.net/lote/detalhe/298396", " CAMINHÃO VOLVO/FM 440 6X4T; ANO 2008/2008; BRANCA. - FR761. - LOC. VISTA ALEGRE DO ALTO/SP")</f>
      </c>
      <c r="C24" s="4" t="inlineStr">
        <is>
          <t>Vendido</t>
        </is>
      </c>
      <c r="D24" s="4" t="inlineStr">
        <is>
          <t>47</t>
        </is>
      </c>
      <c r="E24" s="5" t="inlineStr">
        <is>
          <t>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=HYPERLINK("https://leilaoonline.net/lote/detalhe/298393", "1481")</f>
      </c>
      <c r="B25" s="4" t="s">
        <f>=HYPERLINK("https://leilaoonline.net/lote/detalhe/298393", " TRATOR N.HOLLAND TM165 ANO 2006; (BLOCO MOTOR COM BURACOS). - FR658. - LOC. VISTA ALEGRE DO ALTO/SP")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=HYPERLINK("https://leilaoonline.net/lote/detalhe/298399", "1482")</f>
      </c>
      <c r="B26" s="4" t="s">
        <f>=HYPERLINK("https://leilaoonline.net/lote/detalhe/298399", " VW/KOMBI LOTAÇÃO; ANO 2012/2013; BRANCA. - FR1114. - LOC.VISTA ALEGRE DO ALTO/SP")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=HYPERLINK("https://leilaoonline.net/lote/detalhe/298394", "1483")</f>
      </c>
      <c r="B27" s="4" t="s">
        <f>=HYPERLINK("https://leilaoonline.net/lote/detalhe/298394", " VW/KOMBI; ANO 2013/2014; BRANCA. - FR1233. - LOC.VISTA ALEGRE DO ALTO/SP")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=HYPERLINK("https://leilaoonline.net/lote/detalhe/298386", "1484")</f>
      </c>
      <c r="B28" s="4" t="s">
        <f>=HYPERLINK("https://leilaoonline.net/lote/detalhe/298386", " VW/NOVA SAVEIRO RB MBVS; ANO 2018/2019. - FR1517. - LOC. VISTA ALEGRE DO ALTO/SP")</f>
      </c>
      <c r="C28" s="4" t="inlineStr">
        <is>
          <t>Vendido</t>
        </is>
      </c>
      <c r="D28" s="4" t="inlineStr">
        <is>
          <t>49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=HYPERLINK("https://leilaoonline.net/lote/detalhe/298397", "1485")</f>
      </c>
      <c r="B29" s="4" t="s">
        <f>=HYPERLINK("https://leilaoonline.net/lote/detalhe/298397", " TRATOR N.HOLLAND TM165 ANO 2006. - FR657. - LOC. VISTA ALEGRE DO ALTO/SP")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=HYPERLINK("https://leilaoonline.net/lote/detalhe/298401", "1486")</f>
      </c>
      <c r="B30" s="4" t="s">
        <f>=HYPERLINK("https://leilaoonline.net/lote/detalhe/298401", " CAMINHÃO VOLVO/FM 440 6X4T; ANO 2008/2008; BRANCA. - FR759. - LOC. VISTA ALEGRE DO ALTO/SP")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83.000,00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=HYPERLINK("https://leilaoonline.net/lote/detalhe/298382", "1487")</f>
      </c>
      <c r="B31" s="4" t="s">
        <f>=HYPERLINK("https://leilaoonline.net/lote/detalhe/298382", " TRATOR VALTRA BT210; ANO 2014. - FR1336. - LOC. VISTA ALEGRE DO ALTO/SP")</f>
      </c>
      <c r="C31" s="4" t="inlineStr">
        <is>
          <t>Vendido</t>
        </is>
      </c>
      <c r="D31" s="4" t="inlineStr">
        <is>
          <t>7</t>
        </is>
      </c>
      <c r="E31" s="5" t="inlineStr">
        <is>
          <t>65.000,00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=HYPERLINK("https://leilaoonline.net/lote/detalhe/298403", "1488")</f>
      </c>
      <c r="B32" s="4" t="s">
        <f>=HYPERLINK("https://leilaoonline.net/lote/detalhe/298403", " CAMINHÃO VOLVO/FM 440 6X4T; ANO 2010/2010; BRANCA . - FR878. - LOC. VISTA ALEGRE DO ALTO/SP")</f>
      </c>
      <c r="C32" s="4" t="inlineStr">
        <is>
          <t>Vendido</t>
        </is>
      </c>
      <c r="D32" s="4" t="inlineStr">
        <is>
          <t>56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=HYPERLINK("https://leilaoonline.net/lote/detalhe/298398", "1489")</f>
      </c>
      <c r="B33" s="4" t="s">
        <f>=HYPERLINK("https://leilaoonline.net/lote/detalhe/298398", " TRATOR N.HOLLAND TM165 ANO 2006. - FR653. - LOC. VISTA ALEGRE DO ALTO/SP")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=HYPERLINK("https://leilaoonline.net/lote/detalhe/298389", "1490")</f>
      </c>
      <c r="B34" s="4" t="s">
        <f>=HYPERLINK("https://leilaoonline.net/lote/detalhe/298389", " CAMINHÃO M.BENZ/L 1113; ANO 1975/1975; BRANCA. - FR056. - LOC. VISTA ALEGRE DO ALTO/SP")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=HYPERLINK("https://leilaoonline.net/lote/detalhe/298402", "1491")</f>
      </c>
      <c r="B35" s="4" t="s">
        <f>=HYPERLINK("https://leilaoonline.net/lote/detalhe/298402", " TRATOR VALTRA BT210; ANO 2012. - FR1072. - LOC. VISTA ALEGRE DO ALTO/SP")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55.000,00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=HYPERLINK("https://leilaoonline.net/lote/detalhe/298404", "1492")</f>
      </c>
      <c r="B36" s="4" t="s">
        <f>=HYPERLINK("https://leilaoonline.net/lote/detalhe/298404", " TRATOR VALTRA BT210; ANO 2014. - FR1339. - LOC. VISTA ALEGRE DO ALTO/SP")</f>
      </c>
      <c r="C36" s="4" t="inlineStr">
        <is>
          <t>Vendido</t>
        </is>
      </c>
      <c r="D36" s="4" t="inlineStr">
        <is>
          <t>14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=HYPERLINK("https://leilaoonline.net/lote/detalhe/298405", "1493")</f>
      </c>
      <c r="B37" s="4" t="s">
        <f>=HYPERLINK("https://leilaoonline.net/lote/detalhe/298405", " REB/FNV FRUEHAUF; ANO 1989/1989; BRANCA. - FR178. - LOC. VISTA ALEGRE DO ALTO/SP")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=HYPERLINK("https://leilaoonline.net/lote/detalhe/298408", "1494")</f>
      </c>
      <c r="B38" s="4" t="s">
        <f>=HYPERLINK("https://leilaoonline.net/lote/detalhe/298408", " TRATOR N.HOLLAND TM165 ANO 2006. - FR661. - LOC. VISTA ALEGRE DO ALTO/SP")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=HYPERLINK("https://leilaoonline.net/lote/detalhe/298406", "1495")</f>
      </c>
      <c r="B39" s="4" t="s">
        <f>=HYPERLINK("https://leilaoonline.net/lote/detalhe/298406", " CAMINHÃO VOLVO/FM 440 6X4T; ANO 2008/2008; BRANCA. - FR754. - LOC. VISTA ALEGRE DO ALTO/SP")</f>
      </c>
      <c r="C39" s="4" t="inlineStr">
        <is>
          <t>Vendido</t>
        </is>
      </c>
      <c r="D39" s="4" t="inlineStr">
        <is>
          <t>53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=HYPERLINK("https://leilaoonline.net/lote/detalhe/298407", "1496")</f>
      </c>
      <c r="B40" s="4" t="s">
        <f>=HYPERLINK("https://leilaoonline.net/lote/detalhe/298407", " CAMINHÃO VOLVO/FM12 420 6X4T; ANO 2006/2006; BRANCA. - FR435. - LOC. VISTA ALEGRE DO ALTO/SP")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63.000,00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=HYPERLINK("https://leilaoonline.net/lote/detalhe/298412", "1497")</f>
      </c>
      <c r="B41" s="4" t="s">
        <f>=HYPERLINK("https://leilaoonline.net/lote/detalhe/298412", " TRATOR N.HOLLAND TM135 ANO 2004. - FR036. - LOC. VISTA ALEGRE DO ALTO/SP")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54.000,00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=HYPERLINK("https://leilaoonline.net/lote/detalhe/298410", "1498")</f>
      </c>
      <c r="B42" s="4" t="s">
        <f>=HYPERLINK("https://leilaoonline.net/lote/detalhe/298410", " MICRO ÔNIBUS M.BENZ/MPOLO SENIOR ON; ANO 2012/2013; BRANCA. - FR1604. - LOC.VISTA ALEGRE DO ALTO/SP")</f>
      </c>
      <c r="C42" s="4" t="inlineStr">
        <is>
          <t>Vendido</t>
        </is>
      </c>
      <c r="D42" s="4" t="inlineStr">
        <is>
          <t>32</t>
        </is>
      </c>
      <c r="E42" s="5" t="inlineStr">
        <is>
          <t>51.000,00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=HYPERLINK("https://leilaoonline.net/lote/detalhe/298415", "1499")</f>
      </c>
      <c r="B43" s="4" t="s">
        <f>=HYPERLINK("https://leilaoonline.net/lote/detalhe/298415", " ÔNIBUS M.BENZ/OF 1318; ANO 1997/1997; AMARELA. - FR868. -  LOC. VISTA ALEGRE DO ALTO/SP")</f>
      </c>
      <c r="C43" s="4" t="inlineStr">
        <is>
          <t>Vendido</t>
        </is>
      </c>
      <c r="D43" s="4" t="inlineStr">
        <is>
          <t>21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=HYPERLINK("https://leilaoonline.net/lote/detalhe/298411", "1500")</f>
      </c>
      <c r="B44" s="4" t="s">
        <f>=HYPERLINK("https://leilaoonline.net/lote/detalhe/298411", " TRATOR N.HOLLAND TM165 ANO 2004. - FR049. - LOC. VISTA ALEGRE DO ALTO/SP")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44.000,00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=HYPERLINK("https://leilaoonline.net/lote/detalhe/298409", "1501")</f>
      </c>
      <c r="B45" s="4" t="s">
        <f>=HYPERLINK("https://leilaoonline.net/lote/detalhe/298409", " CAMINHÃO VOLVO/FM 440 6X4T; ANO 2008/2008. - BRANCA. - FR756. - LOC. VISTA ALEGRE DO ALTO/SP")</f>
      </c>
      <c r="C45" s="4" t="inlineStr">
        <is>
          <t>Vendido</t>
        </is>
      </c>
      <c r="D45" s="4" t="inlineStr">
        <is>
          <t>68</t>
        </is>
      </c>
      <c r="E45" s="5" t="inlineStr">
        <is>
          <t>97.000,00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=HYPERLINK("https://leilaoonline.net/lote/detalhe/298413", "1502")</f>
      </c>
      <c r="B46" s="4" t="s">
        <f>=HYPERLINK("https://leilaoonline.net/lote/detalhe/298413", " COLHEDORA CASE 8800 ANO 2014. - FR1277. - LOC.VISTA ALEGRE DO ALTO/SP")</f>
      </c>
      <c r="C46" s="4" t="inlineStr">
        <is>
          <t>Vendido</t>
        </is>
      </c>
      <c r="D46" s="4" t="inlineStr">
        <is>
          <t>6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=HYPERLINK("https://leilaoonline.net/lote/detalhe/298414", "1503")</f>
      </c>
      <c r="B47" s="4" t="s">
        <f>=HYPERLINK("https://leilaoonline.net/lote/detalhe/298414", " COLHEDORA CASE 8800 ANO 2013. - FR1208. - LOC.VISTA ALEGRE DO ALTO/SP")</f>
      </c>
      <c r="C47" s="4" t="inlineStr">
        <is>
          <t>Vendido</t>
        </is>
      </c>
      <c r="D47" s="4" t="inlineStr">
        <is>
          <t>3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=HYPERLINK("https://leilaoonline.net/lote/detalhe/298416", "1504")</f>
      </c>
      <c r="B48" s="4" t="s">
        <f>=HYPERLINK("https://leilaoonline.net/lote/detalhe/298416", " TRATOR N.HOLLAND T8 295 ANO 2013. - FR1257. - LOC. VISTA ALEGRE DO ALTO/SP")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136.000,00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=HYPERLINK("https://leilaoonline.net/lote/detalhe/298422", "1505")</f>
      </c>
      <c r="B49" s="4" t="s">
        <f>=HYPERLINK("https://leilaoonline.net/lote/detalhe/298422", " TRATOR N.HOLLAND TM165 ANO 2006. - FR668. - LOC. VISTA ALEGRE DO ALTO/SP")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=HYPERLINK("https://leilaoonline.net/lote/detalhe/298421", "1506")</f>
      </c>
      <c r="B50" s="4" t="s">
        <f>=HYPERLINK("https://leilaoonline.net/lote/detalhe/298421", " VW/KOMBI; ANO 2013/2014; BRANCA. - FR1234. - LOC.VISTA ALEGRE DO ALTO/SP")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=HYPERLINK("https://leilaoonline.net/lote/detalhe/298424", "1507")</f>
      </c>
      <c r="B51" s="4" t="s">
        <f>=HYPERLINK("https://leilaoonline.net/lote/detalhe/298424", " CAMINHÃO M.BENZ/L 2213; ANO 1978/1979; BRANCA. - FR080. - LOC. VISTA ALEGRE DO ALTO/SP")</f>
      </c>
      <c r="C51" s="4" t="inlineStr">
        <is>
          <t>Vendido</t>
        </is>
      </c>
      <c r="D51" s="4" t="inlineStr">
        <is>
          <t>29</t>
        </is>
      </c>
      <c r="E51" s="5" t="inlineStr">
        <is>
          <t>42.000,00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=HYPERLINK("https://leilaoonline.net/lote/detalhe/298426", "1508")</f>
      </c>
      <c r="B52" s="4" t="s">
        <f>=HYPERLINK("https://leilaoonline.net/lote/detalhe/298426", " CAMINHÃO VOLVO/FM 480 6X4T; ANO 2011/2011. - BRANCA. - FR1088. - LOC. VISTA ALEGRE DO ALTO/SP")</f>
      </c>
      <c r="C52" s="4" t="inlineStr">
        <is>
          <t>Vendido</t>
        </is>
      </c>
      <c r="D52" s="4" t="inlineStr">
        <is>
          <t>69</t>
        </is>
      </c>
      <c r="E52" s="5" t="inlineStr">
        <is>
          <t>116.500,00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=HYPERLINK("https://leilaoonline.net/lote/detalhe/298423", "1509")</f>
      </c>
      <c r="B53" s="4" t="s">
        <f>=HYPERLINK("https://leilaoonline.net/lote/detalhe/298423", " TRATOR VALTRA BT210 ANO 2014. - FR1340. - LOC. VISTA ALEGRE DO ALTO/SP")</f>
      </c>
      <c r="C53" s="4" t="inlineStr">
        <is>
          <t>Vendido</t>
        </is>
      </c>
      <c r="D53" s="4" t="inlineStr">
        <is>
          <t>14</t>
        </is>
      </c>
      <c r="E53" s="5" t="inlineStr">
        <is>
          <t>82.500,00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=HYPERLINK("https://leilaoonline.net/lote/detalhe/298430", "1510")</f>
      </c>
      <c r="B54" s="4" t="s">
        <f>=HYPERLINK("https://leilaoonline.net/lote/detalhe/298430", " TRATOR N.HOLLAND TL85E ANO 2002. - FR612. - LOC. VISTA ALEGRE DO ALTO/SP")</f>
      </c>
      <c r="C54" s="4" t="inlineStr">
        <is>
          <t>Vendido</t>
        </is>
      </c>
      <c r="D54" s="4" t="inlineStr">
        <is>
          <t>17</t>
        </is>
      </c>
      <c r="E54" s="5" t="inlineStr">
        <is>
          <t>41.000,00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=HYPERLINK("https://leilaoonline.net/lote/detalhe/298417", "1511")</f>
      </c>
      <c r="B55" s="4" t="s">
        <f>=HYPERLINK("https://leilaoonline.net/lote/detalhe/298417", " SUCATA CAMINHÃO MB L 2013. - FR330. - LOC. VISTA ALEGRE DO ALTO/SP")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=HYPERLINK("https://leilaoonline.net/lote/detalhe/298429", "1512")</f>
      </c>
      <c r="B56" s="4" t="s">
        <f>=HYPERLINK("https://leilaoonline.net/lote/detalhe/298429", " COLHEDORA CASE 8800 ANO 2013. - FR1198. -  LOC.VISTA ALEGRE DO ALTO/SP")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=HYPERLINK("https://leilaoonline.net/lote/detalhe/298419", "1513")</f>
      </c>
      <c r="B57" s="4" t="s">
        <f>=HYPERLINK("https://leilaoonline.net/lote/detalhe/298419", " LOTE CONTENDO: 8 MOTORES SUCATEADOS E PARTES; CAIXA SECA DE COLHEDORA CASE; PISTÕES E MOTOR HID. - S/FR. - LOC. VISTA ALEGRE DO ALTO/SP")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=HYPERLINK("https://leilaoonline.net/lote/detalhe/298428", "1514")</f>
      </c>
      <c r="B58" s="4" t="s">
        <f>=HYPERLINK("https://leilaoonline.net/lote/detalhe/298428", " HONDA NXR 160 BROS; ANO 2018/2018; BRANCA. - FR1515. - LOC.VISTA ALEGRE DO ALTO/SP")</f>
      </c>
      <c r="C58" s="4" t="inlineStr">
        <is>
          <t>Vendido</t>
        </is>
      </c>
      <c r="D58" s="4" t="inlineStr">
        <is>
          <t>7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=HYPERLINK("https://leilaoonline.net/lote/detalhe/298420", "1515")</f>
      </c>
      <c r="B59" s="4" t="s">
        <f>=HYPERLINK("https://leilaoonline.net/lote/detalhe/298420", " SUCATA CAMINHÃO MB L 1313. - FR158. - LOC. VISTA ALEGRE DO ALTO/SP")</f>
      </c>
      <c r="C59" s="4" t="inlineStr">
        <is>
          <t>Vendido</t>
        </is>
      </c>
      <c r="D59" s="4" t="inlineStr">
        <is>
          <t>29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=HYPERLINK("https://leilaoonline.net/lote/detalhe/298431", "1516")</f>
      </c>
      <c r="B60" s="4" t="s">
        <f>=HYPERLINK("https://leilaoonline.net/lote/detalhe/298431", " MICRO ÔNIBUS M.BENZ/MPOLO SENIOR ON; ANO 2011/2012; BRANCA. - FR1605. -  LOC. VISTA ALEGRE DO ALTO/SP")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=HYPERLINK("https://leilaoonline.net/lote/detalhe/298418", "1517")</f>
      </c>
      <c r="B61" s="4" t="s">
        <f>=HYPERLINK("https://leilaoonline.net/lote/detalhe/298418", " GUINDASTE; ANO 1975. - FR230. - LOC.VISTA ALEGRE DO ALTO/SP")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=HYPERLINK("https://leilaoonline.net/lote/detalhe/298425", "1518")</f>
      </c>
      <c r="B62" s="4" t="s">
        <f>=HYPERLINK("https://leilaoonline.net/lote/detalhe/298425", " CARROCERIA BASCULANTE. - S/FR. - LOC. VISTA ALEGRE DO ALTO/SP ")</f>
      </c>
      <c r="C62" s="4" t="inlineStr">
        <is>
          <t>Vendido</t>
        </is>
      </c>
      <c r="D62" s="4" t="inlineStr">
        <is>
          <t>49</t>
        </is>
      </c>
      <c r="E62" s="5" t="inlineStr">
        <is>
          <t>32.000,00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=HYPERLINK("https://leilaoonline.net/lote/detalhe/298432", "1519")</f>
      </c>
      <c r="B63" s="4" t="s">
        <f>=HYPERLINK("https://leilaoonline.net/lote/detalhe/298432", " COLHEDORA CASE 8800 ANO 2012. - FR1138. - LOC.VISTA ALEGRE DO ALTO/SP")</f>
      </c>
      <c r="C63" s="4" t="inlineStr">
        <is>
          <t>Vendido</t>
        </is>
      </c>
      <c r="D63" s="4" t="inlineStr">
        <is>
          <t>7</t>
        </is>
      </c>
      <c r="E63" s="5" t="inlineStr">
        <is>
          <t>26.000,00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=HYPERLINK("https://leilaoonline.net/lote/detalhe/298446", "1520")</f>
      </c>
      <c r="B64" s="4" t="s">
        <f>=HYPERLINK("https://leilaoonline.net/lote/detalhe/298446", " HONDA/NXR 160 BROS; ANO 2018/2018; BRANCA. - FR1514. - LOC.VISTA ALEGRE DO ALTO/SP")</f>
      </c>
      <c r="C64" s="4" t="inlineStr">
        <is>
          <t>Vendido</t>
        </is>
      </c>
      <c r="D64" s="4" t="inlineStr">
        <is>
          <t>14</t>
        </is>
      </c>
      <c r="E64" s="5" t="inlineStr">
        <is>
          <t>8.250,00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=HYPERLINK("https://leilaoonline.net/lote/detalhe/298433", "1521")</f>
      </c>
      <c r="B65" s="4" t="s">
        <f>=HYPERLINK("https://leilaoonline.net/lote/detalhe/298433", " CARROCERIA COMBOIO. - FR939. - LOC.VISTA ALEGRE DO ALTO/SP")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=HYPERLINK("https://leilaoonline.net/lote/detalhe/298427", "1522")</f>
      </c>
      <c r="B66" s="4" t="s">
        <f>=HYPERLINK("https://leilaoonline.net/lote/detalhe/298427", " CARROCERIA TORTA. - S/FR. - LOC.VISTA ALEGRE DO ALTO/SP")</f>
      </c>
      <c r="C66" s="4" t="inlineStr">
        <is>
          <t>Vendido</t>
        </is>
      </c>
      <c r="D66" s="4" t="inlineStr">
        <is>
          <t>8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=HYPERLINK("https://leilaoonline.net/lote/detalhe/298440", "1523")</f>
      </c>
      <c r="B67" s="4" t="s">
        <f>=HYPERLINK("https://leilaoonline.net/lote/detalhe/298440", " COLHEDORA CASE 8800 ANO 2013. - FR1209. - LOC.VISTA ALEGRE DO ALTO/SP")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=HYPERLINK("https://leilaoonline.net/lote/detalhe/298444", "1524")</f>
      </c>
      <c r="B68" s="4" t="s">
        <f>=HYPERLINK("https://leilaoonline.net/lote/detalhe/298444", " COLHEDORA CASE 8800 ANO 2013. - FR1207. - LOC.VISTA ALEGRE DO ALTO/SP")</f>
      </c>
      <c r="C68" s="4" t="inlineStr">
        <is>
          <t>Vendido</t>
        </is>
      </c>
      <c r="D68" s="4" t="inlineStr">
        <is>
          <t>3</t>
        </is>
      </c>
      <c r="E68" s="5" t="inlineStr">
        <is>
          <t>32.000,00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=HYPERLINK("https://leilaoonline.net/lote/detalhe/298445", "1525")</f>
      </c>
      <c r="B69" s="4" t="s">
        <f>=HYPERLINK("https://leilaoonline.net/lote/detalhe/298445", " CAMINHÃO M.BENZ/L 2213; ANO 1981/1981; BRANCA. - FR173. - LOC. VISTA ALEGRE DO ALTO/SP")</f>
      </c>
      <c r="C69" s="4" t="inlineStr">
        <is>
          <t>Vendido</t>
        </is>
      </c>
      <c r="D69" s="4" t="inlineStr">
        <is>
          <t>28</t>
        </is>
      </c>
      <c r="E69" s="5" t="inlineStr">
        <is>
          <t>43.000,00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=HYPERLINK("https://leilaoonline.net/lote/detalhe/298436", "1526")</f>
      </c>
      <c r="B70" s="4" t="s">
        <f>=HYPERLINK("https://leilaoonline.net/lote/detalhe/298436", " CAMINHÃO VOLVO/NL12 360 6X4; ANO 1995/1995; BRANCA. - FR450. - LOC. VISTA ALEGRE DO ALTO/SP")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47.000,00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=HYPERLINK("https://leilaoonline.net/lote/detalhe/298450", "1527")</f>
      </c>
      <c r="B71" s="4" t="s">
        <f>=HYPERLINK("https://leilaoonline.net/lote/detalhe/298450", " CARROCERIA BASCULANTE. - S/FR. - LOC.VISTA ALEGRE DO ALTO/SP ")</f>
      </c>
      <c r="C71" s="4" t="inlineStr">
        <is>
          <t>Vendido</t>
        </is>
      </c>
      <c r="D71" s="4" t="inlineStr">
        <is>
          <t>34</t>
        </is>
      </c>
      <c r="E71" s="5" t="inlineStr">
        <is>
          <t>29.500,00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=HYPERLINK("https://leilaoonline.net/lote/detalhe/298438", "1528")</f>
      </c>
      <c r="B72" s="4" t="s">
        <f>=HYPERLINK("https://leilaoonline.net/lote/detalhe/298438", " COLHEDORA CASE 8800 ANO 2012. - FR1135. - LOC.VISTA ALEGRE DO ALTO/SP")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=HYPERLINK("https://leilaoonline.net/lote/detalhe/298437", "1529")</f>
      </c>
      <c r="B73" s="4" t="s">
        <f>=HYPERLINK("https://leilaoonline.net/lote/detalhe/298437", " HONDA/NXR 160 BROS; ANO 2018/2018; BRANCA. - FR1513. - LOC.VISTA ALEGRE DO ALTO/SP")</f>
      </c>
      <c r="C73" s="4" t="inlineStr">
        <is>
          <t>Vendido</t>
        </is>
      </c>
      <c r="D73" s="4" t="inlineStr">
        <is>
          <t>16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=HYPERLINK("https://leilaoonline.net/lote/detalhe/298451", "1530")</f>
      </c>
      <c r="B74" s="4" t="s">
        <f>=HYPERLINK("https://leilaoonline.net/lote/detalhe/298451", " COLHEDORA CASE 8800 ANO 2013. - FR1199. - LOC.VISTA ALEGRE DO ALTO/SP")</f>
      </c>
      <c r="C74" s="4" t="inlineStr">
        <is>
          <t>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=HYPERLINK("https://leilaoonline.net/lote/detalhe/298448", "1531")</f>
      </c>
      <c r="B75" s="4" t="s">
        <f>=HYPERLINK("https://leilaoonline.net/lote/detalhe/298448", " TRANSBORDO SERMAG ANO 2007. - FR5164. - LOC. VISTA ALEGRE DO ALTO/SP")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=HYPERLINK("https://leilaoonline.net/lote/detalhe/298434", "1532")</f>
      </c>
      <c r="B76" s="4" t="s">
        <f>=HYPERLINK("https://leilaoonline.net/lote/detalhe/298434", " TRANSBORDO SERMAG ANO 2006. - FR5010. - LOC. VISTA ALEGRE DO ALTO/SP")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=HYPERLINK("https://leilaoonline.net/lote/detalhe/298439", "1533")</f>
      </c>
      <c r="B77" s="4" t="s">
        <f>=HYPERLINK("https://leilaoonline.net/lote/detalhe/298439", " TRANSBORDO SERMAG ANO 2007. - FR5126. - LOC. VISTA ALEGRE DO ALTO/SP")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=HYPERLINK("https://leilaoonline.net/lote/detalhe/298435", "1534")</f>
      </c>
      <c r="B78" s="4" t="s">
        <f>=HYPERLINK("https://leilaoonline.net/lote/detalhe/298435", " TRANSBORDO SERMAG ANO 2010. - FR5438. - LOC. VISTA ALEGRE DO ALTO/SP")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=HYPERLINK("https://leilaoonline.net/lote/detalhe/298453", "1535")</f>
      </c>
      <c r="B79" s="4" t="s">
        <f>=HYPERLINK("https://leilaoonline.net/lote/detalhe/298453", " COLHEDORA CASE 8800 ANO 2013. - FR1197. - LOC.VISTA ALEGRE DO ALTO/SP")</f>
      </c>
      <c r="C79" s="4" t="inlineStr">
        <is>
          <t>Vendido</t>
        </is>
      </c>
      <c r="D79" s="4" t="inlineStr">
        <is>
          <t>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=HYPERLINK("https://leilaoonline.net/lote/detalhe/298455", "1536")</f>
      </c>
      <c r="B80" s="4" t="s">
        <f>=HYPERLINK("https://leilaoonline.net/lote/detalhe/298455", " TRANSBORDO SERMAG ANO 2013. - FR5579. - LOC. 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=HYPERLINK("https://leilaoonline.net/lote/detalhe/298452", "1537")</f>
      </c>
      <c r="B81" s="4" t="s">
        <f>=HYPERLINK("https://leilaoonline.net/lote/detalhe/298452", " HONDA/NXR 160 BROS ESDD; ANO 2020/2020; AZUL. - FR1575. - LOC.VISTA ALEGRE DO ALTO/SP")</f>
      </c>
      <c r="C81" s="4" t="inlineStr">
        <is>
          <t>Vendido</t>
        </is>
      </c>
      <c r="D81" s="4" t="inlineStr">
        <is>
          <t>17</t>
        </is>
      </c>
      <c r="E81" s="5" t="inlineStr">
        <is>
          <t>11.000,00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=HYPERLINK("https://leilaoonline.net/lote/detalhe/298449", "1538")</f>
      </c>
      <c r="B82" s="4" t="s">
        <f>=HYPERLINK("https://leilaoonline.net/lote/detalhe/298449", " TRANSBORDO SERMAG ANO 2010. - FR5441. - LOC. VISTA ALEGRE DO ALTO/SP")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=HYPERLINK("https://leilaoonline.net/lote/detalhe/298447", "1539")</f>
      </c>
      <c r="B83" s="4" t="s">
        <f>=HYPERLINK("https://leilaoonline.net/lote/detalhe/298447", " TRANSBORDO SERMAG ANO 2010 - FR5135. - LOC. VISTA ALEGRE DO ALTO/SP")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=HYPERLINK("https://leilaoonline.net/lote/detalhe/298768", "1540")</f>
      </c>
      <c r="B84" s="4" t="s">
        <f>=HYPERLINK("https://leilaoonline.net/lote/detalhe/298768", "TRANSBORDO SERMAG ANO 2007. - FR5135/PT.102141. - LOC. VISTA ALEGRE DO ALTO/SP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=HYPERLINK("https://leilaoonline.net/lote/detalhe/298454", "1541")</f>
      </c>
      <c r="B85" s="4" t="s">
        <f>=HYPERLINK("https://leilaoonline.net/lote/detalhe/298454", " CAMINHÃO M.BENZ/L 1113; ANO 1975/1975; BRANCA. - FR053. - LOC. VISTA ALEGRE DO ALTO/SP ")</f>
      </c>
      <c r="C85" s="4" t="inlineStr">
        <is>
          <t>Vendido</t>
        </is>
      </c>
      <c r="D85" s="4" t="inlineStr">
        <is>
          <t>36</t>
        </is>
      </c>
      <c r="E85" s="5" t="inlineStr">
        <is>
          <t>56.000,00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=HYPERLINK("https://leilaoonline.net/lote/detalhe/298442", "1542")</f>
      </c>
      <c r="B86" s="4" t="s">
        <f>=HYPERLINK("https://leilaoonline.net/lote/detalhe/298442", " ÔNIBUS M.BENZ/OF 1620; ANO 1997/1998; AMARELA. - FR867. - LOC. VISTA ALEGRE DO ALTO/SP")</f>
      </c>
      <c r="C86" s="4" t="inlineStr">
        <is>
          <t>Vendido</t>
        </is>
      </c>
      <c r="D86" s="4" t="inlineStr">
        <is>
          <t>19</t>
        </is>
      </c>
      <c r="E86" s="5" t="inlineStr">
        <is>
          <t>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=HYPERLINK("https://leilaoonline.net/lote/detalhe/298441", "1543")</f>
      </c>
      <c r="B87" s="4" t="s">
        <f>=HYPERLINK("https://leilaoonline.net/lote/detalhe/298441", " MICRO ÔNIBUS M.BENZ/MPOLO SENIOR ON; ANO 2012/2013; ANO 2012/2013; BRANCA. - FR1598. - LOC.VISTA ALEGRE DO ALTO/SP")</f>
      </c>
      <c r="C87" s="4" t="inlineStr">
        <is>
          <t>Vendido</t>
        </is>
      </c>
      <c r="D87" s="4" t="inlineStr">
        <is>
          <t>37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=HYPERLINK("https://leilaoonline.net/lote/detalhe/298443", "1544")</f>
      </c>
      <c r="B88" s="4" t="s">
        <f>=HYPERLINK("https://leilaoonline.net/lote/detalhe/298443", " MICRO ÔNIBUS M.BENZ/MPOLO SENIOR ON; ANO 2012/2013; ANO 2012/2013; BRANCA. - FR1603. -  LOC.VISTA ALEGRE DO ALTO/SP")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=HYPERLINK("https://leilaoonline.net/lote/detalhe/301746", "1598")</f>
      </c>
      <c r="B89" s="4" t="s">
        <f>=HYPERLINK("https://leilaoonline.net/lote/detalhe/301746", "CAMINHÃO VOLVO/FM 440 6X4T; ANO 2010/2010; BRANCA. - FR875.- (SEM MOTOR E SEM CÂMBIO) - LOC. VISTA ALEGRE DO ALTO/SP")</f>
      </c>
      <c r="C89" s="4" t="inlineStr">
        <is>
          <t>Vendido</t>
        </is>
      </c>
      <c r="D89" s="4" t="inlineStr">
        <is>
          <t>13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=HYPERLINK("https://leilaoonline.net/lote/detalhe/301823", "1599")</f>
      </c>
      <c r="B90" s="4" t="s">
        <f>=HYPERLINK("https://leilaoonline.net/lote/detalhe/301823", "CAMINHÃO VOLVO/FM 440 6X4T; ANO 2008/2009; BRANCA. - FR802. - (SEM MOTOR E SEM CÂMBIO) - LOC. VISTA ALEGRE DO ALTO/SP")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=HYPERLINK("https://leilaoonline.net/lote/detalhe/301744", "1600")</f>
      </c>
      <c r="B91" s="4" t="s">
        <f>=HYPERLINK("https://leilaoonline.net/lote/detalhe/301744", "TRATOR N.HOLLAND TL85E ANO 2002. - FR609. - LOC. VISTA ALEGRE DO ALTO/SP")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=HYPERLINK("https://leilaoonline.net/lote/detalhe/301745", "1601")</f>
      </c>
      <c r="B92" s="4" t="s">
        <f>=HYPERLINK("https://leilaoonline.net/lote/detalhe/301745", "TRATOR NEW HOLLAND TM 165 ANO 2007 - FR670. - LOC. VISTA ALEGRE DO ALTO/SP")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53.000,00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=HYPERLINK("https://leilaoonline.net/lote/detalhe/298686", "1938")</f>
      </c>
      <c r="B93" s="4" t="s">
        <f>=HYPERLINK("https://leilaoonline.net/lote/detalhe/298686", " COLHEDORA DE CANA CASE A8800; ANO 2013. - FR1201/PT.103315. -LOC. APORE/GO")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=HYPERLINK("https://leilaoonline.net/lote/detalhe/298699", "1939")</f>
      </c>
      <c r="B94" s="4" t="s">
        <f>=HYPERLINK("https://leilaoonline.net/lote/detalhe/298699", " COLHEDORA DE CANA CASE A8800; ANO 2013. - FR1224/PT.103453. - LOC.APORE/GO")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=HYPERLINK("https://leilaoonline.net/lote/detalhe/298691", "1940")</f>
      </c>
      <c r="B95" s="4" t="s">
        <f>=HYPERLINK("https://leilaoonline.net/lote/detalhe/298691", " CULTIVADOR SÃO FRANCISCO -DRIA; ANO 2012. - FR5535/PT.103154. - LOC. APORE/GO 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=HYPERLINK("https://leilaoonline.net/lote/detalhe/298674", "1941")</f>
      </c>
      <c r="B96" s="4" t="s">
        <f>=HYPERLINK("https://leilaoonline.net/lote/detalhe/298674", " GRADE LATERAL ARRASTO 28X20; ANO 2009. - FR5145/PT.101072. - LOC.APORE/GO")</f>
      </c>
      <c r="C96" s="4" t="inlineStr">
        <is>
          <t>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=HYPERLINK("https://leilaoonline.net/lote/detalhe/298700", "1942")</f>
      </c>
      <c r="B97" s="4" t="s">
        <f>=HYPERLINK("https://leilaoonline.net/lote/detalhe/298700", " COLHEDORA DE AMENDOIM; ANO 2005. - FR5391/PT.102491. - LOC.APORE/GO")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=HYPERLINK("https://leilaoonline.net/lote/detalhe/298696", "1943")</f>
      </c>
      <c r="B98" s="4" t="s">
        <f>=HYPERLINK("https://leilaoonline.net/lote/detalhe/298696", " GRADE ARADORA INTERMEDIARIA 28X28; ANO 2007. - FR5092/PT.102032. - LOC.APORE/GO")</f>
      </c>
      <c r="C98" s="4" t="inlineStr">
        <is>
          <t>Vendido</t>
        </is>
      </c>
      <c r="D98" s="4" t="inlineStr">
        <is>
          <t>28</t>
        </is>
      </c>
      <c r="E98" s="5" t="inlineStr">
        <is>
          <t>21.500,00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=HYPERLINK("https://leilaoonline.net/lote/detalhe/298680", "1944")</f>
      </c>
      <c r="B99" s="4" t="s">
        <f>=HYPERLINK("https://leilaoonline.net/lote/detalhe/298680", " GRADE ARADORA INTERMEDIARIA 28X28; ANO 2006. - FR5350/PT.101824. - LOC.APORE/GO")</f>
      </c>
      <c r="C99" s="4" t="inlineStr">
        <is>
          <t>Vendido</t>
        </is>
      </c>
      <c r="D99" s="4" t="inlineStr">
        <is>
          <t>25</t>
        </is>
      </c>
      <c r="E99" s="5" t="inlineStr">
        <is>
          <t>19.500,00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=HYPERLINK("https://leilaoonline.net/lote/detalhe/298671", "1945")</f>
      </c>
      <c r="B100" s="4" t="s">
        <f>=HYPERLINK("https://leilaoonline.net/lote/detalhe/298671", " CULTIVADOR SÃO FRANCISCO -DRIA; ANO 2012. - FR5533/PT.103145. - LOC. APORE/GO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=HYPERLINK("https://leilaoonline.net/lote/detalhe/298695", "1946")</f>
      </c>
      <c r="B101" s="4" t="s">
        <f>=HYPERLINK("https://leilaoonline.net/lote/detalhe/298695", " CAMINHÃO VOLVO/FM12 420 6X4T; ANO 2006/2006; BRANCA. - FR430. - LOC.APORE/GO")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=HYPERLINK("https://leilaoonline.net/lote/detalhe/298672", "1947")</f>
      </c>
      <c r="B102" s="4" t="s">
        <f>=HYPERLINK("https://leilaoonline.net/lote/detalhe/298672", " CAMINHÃO M.BENZ/L 2318; ANO 1992/1992; BRANCA. - FR362/PT7229. - LOC.APORÉ/GO")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90.000,00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=HYPERLINK("https://leilaoonline.net/lote/detalhe/298684", "1948")</f>
      </c>
      <c r="B103" s="4" t="s">
        <f>=HYPERLINK("https://leilaoonline.net/lote/detalhe/298684", " ÔNIBUS M. BENZ/MPOLO SEN MIDI ON; ANO 2010/2011; AZUL. - FR1369/PT.103755. - LOC. APORE/GO")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=HYPERLINK("https://leilaoonline.net/lote/detalhe/298682", "35901")</f>
      </c>
      <c r="B104" s="4" t="s">
        <f>=HYPERLINK("https://leilaoonline.net/lote/detalhe/298682", " MOTOCANA - CBT; ANO 1984. - FR232/PT.7279. - LOC.APORE/GO")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=HYPERLINK("https://leilaoonline.net/lote/detalhe/298679", "35903")</f>
      </c>
      <c r="B105" s="4" t="s">
        <f>=HYPERLINK("https://leilaoonline.net/lote/detalhe/298679", " COLHEDORA DE AMENDOIM; ANO 2006. - FR5392/PT.102498. - LOC.APORE/GO")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=HYPERLINK("https://leilaoonline.net/lote/detalhe/298676", "35925")</f>
      </c>
      <c r="B106" s="4" t="s">
        <f>=HYPERLINK("https://leilaoonline.net/lote/detalhe/298676", " ÔNIBUS M.BENZ/MPOLO SEN MIDI ON ; ANO 2010/2011; AZUL. - FR1368/PT.103754. - LOC.APORE/GO")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=HYPERLINK("https://leilaoonline.net/lote/detalhe/298683", "35927")</f>
      </c>
      <c r="B107" s="4" t="s">
        <f>=HYPERLINK("https://leilaoonline.net/lote/detalhe/298683", " ROCADEIRA - BALDAN ; ANO 2012. - FR5532/PT.103144. - LOC.APORE/GO")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3.550,00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=HYPERLINK("https://leilaoonline.net/lote/detalhe/298678", "35930")</f>
      </c>
      <c r="B108" s="4" t="s">
        <f>=HYPERLINK("https://leilaoonline.net/lote/detalhe/298678", " PULVERIZADOR HEREBIPLUS; ANO 2009. - FR5785/PT.101162. - LOC. APORE/GO")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2.600,00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=HYPERLINK("https://leilaoonline.net/lote/detalhe/298688", "35932")</f>
      </c>
      <c r="B109" s="4" t="s">
        <f>=HYPERLINK("https://leilaoonline.net/lote/detalhe/298688", " ÔNIBUS M.BENZ/MPOLO VIALE U; ANO 2002/2002; PRATA. - FR1046/PT.102882. - LOC. APORÉ/GO")</f>
      </c>
      <c r="C109" s="4" t="inlineStr">
        <is>
          <t>Vendido</t>
        </is>
      </c>
      <c r="D109" s="4" t="inlineStr">
        <is>
          <t>19</t>
        </is>
      </c>
      <c r="E109" s="5" t="inlineStr">
        <is>
          <t>28.000,00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=HYPERLINK("https://leilaoonline.net/lote/detalhe/298694", "35934")</f>
      </c>
      <c r="B110" s="4" t="s">
        <f>=HYPERLINK("https://leilaoonline.net/lote/detalhe/298694", " ÔNIBUS M. BENZ/MPOLO SEM MIDI ON; ANO 2010/2011; AZUL. - FR1371/PT.103757. - LOC. APORE/GO")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=HYPERLINK("https://leilaoonline.net/lote/detalhe/298681", "35936")</f>
      </c>
      <c r="B111" s="4" t="s">
        <f>=HYPERLINK("https://leilaoonline.net/lote/detalhe/298681", " ÔNIBUS M.BENZ/BUSSCAR URBANUS U; ANO 1998/1998; AMARELA. - FR862/PT.102628. - LOC. APORÉ/GO")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=HYPERLINK("https://leilaoonline.net/lote/detalhe/298675", "35938")</f>
      </c>
      <c r="B112" s="4" t="s">
        <f>=HYPERLINK("https://leilaoonline.net/lote/detalhe/298675", " MOTOCANA - CBT; ANO 1981. - FR205/PT.7070. - LOC. APORE/GO")</f>
      </c>
      <c r="C112" s="4" t="inlineStr">
        <is>
          <t>Vendido</t>
        </is>
      </c>
      <c r="D112" s="4" t="inlineStr">
        <is>
          <t>9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=HYPERLINK("https://leilaoonline.net/lote/detalhe/298692", "35940")</f>
      </c>
      <c r="B113" s="4" t="s">
        <f>=HYPERLINK("https://leilaoonline.net/lote/detalhe/298692", " ÔNIBUS M.BENZ/OF 1620; ANO 1997/1998; AMARELA. - FR863/PT.102629. - LOC. APORÉ/GO")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=HYPERLINK("https://leilaoonline.net/lote/detalhe/298685", "35942")</f>
      </c>
      <c r="B114" s="4" t="s">
        <f>=HYPERLINK("https://leilaoonline.net/lote/detalhe/298685", " ÔNIBUS M. BENZ/MPOLO SEN MIDI ON; ANO 2010/2011; AZUL. - FR1370/PT.103756. - LOC. APORE/GO")</f>
      </c>
      <c r="C114" s="4" t="inlineStr">
        <is>
          <t>Vendido</t>
        </is>
      </c>
      <c r="D114" s="4" t="inlineStr">
        <is>
          <t>22</t>
        </is>
      </c>
      <c r="E114" s="5" t="inlineStr">
        <is>
          <t>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=HYPERLINK("https://leilaoonline.net/lote/detalhe/298689", "35944")</f>
      </c>
      <c r="B115" s="4" t="s">
        <f>=HYPERLINK("https://leilaoonline.net/lote/detalhe/298689", " MOTOCANA - CBT; ANO 1984. - FR439/PT.7240. - LOC.APORE/GO")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=HYPERLINK("https://leilaoonline.net/lote/detalhe/298693", "35946")</f>
      </c>
      <c r="B116" s="4" t="s">
        <f>=HYPERLINK("https://leilaoonline.net/lote/detalhe/298693", " REBOQUE FNV- FREUEHAUF; ANO 1989/1989; VERDE. - FR5383/PT.102484. - LOC. APORE/GO")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11.000,00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=HYPERLINK("https://leilaoonline.net/lote/detalhe/298690", "35948")</f>
      </c>
      <c r="B117" s="4" t="s">
        <f>=HYPERLINK("https://leilaoonline.net/lote/detalhe/298690", " REBOQUE FNV-FRURHAUF; ANO 1985/1985; VERDE. - FR5390/PT.102489. - LOC. APORE/GO")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=HYPERLINK("https://leilaoonline.net/lote/detalhe/298673", "35950")</f>
      </c>
      <c r="B118" s="4" t="s">
        <f>=HYPERLINK("https://leilaoonline.net/lote/detalhe/298673", " REBOQUE FNV-FRUEHAUF; ANO 1985/1985; VERDE. - FR5389/PT.102488. - LOC. APORE/GO")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=HYPERLINK("https://leilaoonline.net/lote/detalhe/298698", "35952")</f>
      </c>
      <c r="B119" s="4" t="s">
        <f>=HYPERLINK("https://leilaoonline.net/lote/detalhe/298698", " ÔNIBUS M. BENZ/MPOLO SEN MIDI ON; ANO 2010/2011; AZUL. - FR1375/PT.103761. - LOC. APORE/GO")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30.000,00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=HYPERLINK("https://leilaoonline.net/lote/detalhe/298697", "35954")</f>
      </c>
      <c r="B120" s="4" t="s">
        <f>=HYPERLINK("https://leilaoonline.net/lote/detalhe/298697", " ÔNIBUS M. BENZ/MPOLO SEN MIDI ON; ANO 2010/2011; AZUL. - FR1373/PT.103759. - LOC. APORE/GO")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31.000,00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=HYPERLINK("https://leilaoonline.net/lote/detalhe/298687", "35956")</f>
      </c>
      <c r="B121" s="4" t="s">
        <f>=HYPERLINK("https://leilaoonline.net/lote/detalhe/298687", " ÔNIBUS M. BENZ/MPOLO SEN MIDI ON; ANO 2010/2011; AZUL. - FR1376/PT.103762. - LOC. APORE/GO")</f>
      </c>
      <c r="C121" s="4" t="inlineStr">
        <is>
          <t>Vendido</t>
        </is>
      </c>
      <c r="D121" s="4" t="inlineStr">
        <is>
          <t>23</t>
        </is>
      </c>
      <c r="E121" s="5" t="inlineStr">
        <is>
          <t>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=HYPERLINK("https://leilaoonline.net/lote/detalhe/298677", "35958")</f>
      </c>
      <c r="B122" s="4" t="s">
        <f>=HYPERLINK("https://leilaoonline.net/lote/detalhe/298677", " CAMINHÃO VOLVO/FM 440 6X4T; ANO 2007/2007; BRANCA. - FR697/PT.102122. - LOC. APORÉ/GO")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40.000,00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2026-07-03T16:09:32.00Z</dcterms:created>
  <dc:creator>Tellks Tecnologia</dc:creator>
  <cp:revision>0</cp:revision>
</cp:coreProperties>
</file>