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MOTORES, EQUIPAMENTOS, PRATELEIRAS, CONTAINERS 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05/08/2025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=HYPERLINK("https://leilaoonline.net/lote/detalhe/289464", "001")</f>
      </c>
      <c r="B11" s="4" t="s">
        <f>=HYPERLINK("https://leilaoonline.net/lote/detalhe/289464", "[ VÍDEO ][ LANCES POR KG ] APROX. 90 TON. DE ESPUMA COM TECIDO (SENDO ENTREGA DE 15 TON/ POR MÊS).ENFARDADO EM FARDO 250KG APROX.")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0,50</t>
        </is>
      </c>
      <c r="F11" s="4" t="inlineStr">
        <is>
          <t>0.10</t>
        </is>
      </c>
    </row>
    <row collapsed="false" customFormat="false" customHeight="false" hidden="false" ht="12.1" outlineLevel="0" r="12">
      <c r="A12" s="5" t="s">
        <f>=HYPERLINK("https://leilaoonline.net/lote/detalhe/289477", "002")</f>
      </c>
      <c r="B12" s="4" t="s">
        <f>=HYPERLINK("https://leilaoonline.net/lote/detalhe/289477", "[ LANCES POR PEÇA ] 50 PÇS . BIG BAGS  -   com válvulas superior e inferior na altura de 1.4 mt (1.4 altura x90 x 90 cmts)")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16,00</t>
        </is>
      </c>
      <c r="F12" s="4" t="inlineStr">
        <is>
          <t>0.50</t>
        </is>
      </c>
    </row>
    <row collapsed="false" customFormat="false" customHeight="false" hidden="false" ht="12.1" outlineLevel="0" r="13">
      <c r="A13" s="5" t="s">
        <f>=HYPERLINK("https://leilaoonline.net/lote/detalhe/289486", "003")</f>
      </c>
      <c r="B13" s="4" t="s">
        <f>=HYPERLINK("https://leilaoonline.net/lote/detalhe/289486", "CARRETA REBOQUE / KORG MOD. KR500 JS ANO 1998/1998 ")</f>
      </c>
      <c r="C13" s="4" t="inlineStr">
        <is>
          <t>Lote retirado</t>
        </is>
      </c>
      <c r="D13" s="4" t="inlineStr">
        <is>
          <t>0</t>
        </is>
      </c>
      <c r="E13" s="5" t="inlineStr">
        <is>
          <t>3.500,00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=HYPERLINK("https://leilaoonline.net/lote/detalhe/289361", "004")</f>
      </c>
      <c r="B14" s="4" t="s">
        <f>=HYPERLINK("https://leilaoonline.net/lote/detalhe/289361", " Cortina de ar. Comprimento 1 metro , 4 peças modelo 3010")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700,00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=HYPERLINK("https://leilaoonline.net/lote/detalhe/289360", "005")</f>
      </c>
      <c r="B15" s="4" t="s">
        <f>=HYPERLINK("https://leilaoonline.net/lote/detalhe/289360", " 3 un. Queimadores")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700,00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=HYPERLINK("https://leilaoonline.net/lote/detalhe/289359", "006")</f>
      </c>
      <c r="B16" s="4" t="s">
        <f>=HYPERLINK("https://leilaoonline.net/lote/detalhe/289359", " Pistão hidráulico. Diâmetro do eixo 50mm x diâmetro da camisa 110 mm x comprimento 1420 mm")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900,00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=HYPERLINK("https://leilaoonline.net/lote/detalhe/289433", "007")</f>
      </c>
      <c r="B17" s="4" t="s">
        <f>=HYPERLINK("https://leilaoonline.net/lote/detalhe/289433", " Inversor Danfos. 60 HP. 480 V")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=HYPERLINK("https://leilaoonline.net/lote/detalhe/289364", "010")</f>
      </c>
      <c r="B18" s="4" t="s">
        <f>=HYPERLINK("https://leilaoonline.net/lote/detalhe/289364", " Parafusos Aprox 1000 kg. Diâmetro 10 mm x 25 mm de comprimento")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1.500,00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=HYPERLINK("https://leilaoonline.net/lote/detalhe/289362", "011")</f>
      </c>
      <c r="B19" s="4" t="s">
        <f>=HYPERLINK("https://leilaoonline.net/lote/detalhe/289362", " Motor Weg , acoplado com duas bombas nas extremidades. sendo; Motor de 75 cv com 1770 rpm.")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7.500,00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=HYPERLINK("https://leilaoonline.net/lote/detalhe/289363", "013")</f>
      </c>
      <c r="B20" s="4" t="s">
        <f>=HYPERLINK("https://leilaoonline.net/lote/detalhe/289363", " Conjunto pronto para montar uma câmara fria contendo: 01 un. condensadora Danfos; 2 portas de inox com dimensões: largura 0,80 cm x 1.80 cm de altura; 01 cortina de ar medindo 1,2m e 02 evaporadores.")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=HYPERLINK("https://leilaoonline.net/lote/detalhe/289444", "015")</f>
      </c>
      <c r="B21" s="4" t="s">
        <f>=HYPERLINK("https://leilaoonline.net/lote/detalhe/289444", " Aprox. 15.000 kg de vários perfil em aço carbono (tubos , vigas , etc)")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20.000,00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=HYPERLINK("https://leilaoonline.net/lote/detalhe/289368", "017")</f>
      </c>
      <c r="B22" s="4" t="s">
        <f>=HYPERLINK("https://leilaoonline.net/lote/detalhe/289368", " 02 unidades - Compressor Danfos modelo NOSH120A9ALC")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1.000,00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=HYPERLINK("https://leilaoonline.net/lote/detalhe/289365", "019")</f>
      </c>
      <c r="B23" s="4" t="s">
        <f>=HYPERLINK("https://leilaoonline.net/lote/detalhe/289365", " Motor/ Bomba centrifuga em aco inoxidável com motor Weg 6 CV vazão 20 m/ hora")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=HYPERLINK("https://leilaoonline.net/lote/detalhe/289367", "020")</f>
      </c>
      <c r="B24" s="4" t="s">
        <f>=HYPERLINK("https://leilaoonline.net/lote/detalhe/289367", " Motor/ bomba centrifuga de inox com motor Weg 10 cv vazão 30 m/ hora")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=HYPERLINK("https://leilaoonline.net/lote/detalhe/289366", "021")</f>
      </c>
      <c r="B25" s="4" t="s">
        <f>=HYPERLINK("https://leilaoonline.net/lote/detalhe/289366", " Vários pistões e unidades pneumáticas. Conforme lote exposto")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=HYPERLINK("https://leilaoonline.net/lote/detalhe/289369", "025")</f>
      </c>
      <c r="B26" s="4" t="s">
        <f>=HYPERLINK("https://leilaoonline.net/lote/detalhe/289369", " Calandra para perfis de chapa")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1.200,00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=HYPERLINK("https://leilaoonline.net/lote/detalhe/289374", "030")</f>
      </c>
      <c r="B27" s="4" t="s">
        <f>=HYPERLINK("https://leilaoonline.net/lote/detalhe/289374", "1 Bebedouro marca Brastemp")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100,00</t>
        </is>
      </c>
      <c r="F27" s="4" t="inlineStr">
        <is>
          <t>20.00</t>
        </is>
      </c>
    </row>
    <row collapsed="false" customFormat="false" customHeight="false" hidden="false" ht="12.1" outlineLevel="0" r="28">
      <c r="A28" s="5" t="s">
        <f>=HYPERLINK("https://leilaoonline.net/lote/detalhe/289370", "031")</f>
      </c>
      <c r="B28" s="4" t="s">
        <f>=HYPERLINK("https://leilaoonline.net/lote/detalhe/289370", " 02 un. ( aprox.80 kgs) radiadores de uso em motores de geradores")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1.000,00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=HYPERLINK("https://leilaoonline.net/lote/detalhe/289378", "032")</f>
      </c>
      <c r="B29" s="4" t="s">
        <f>=HYPERLINK("https://leilaoonline.net/lote/detalhe/289378", "3 un. carrinhos tipo cesto  - azuis com 80 cm de altura x 0,50 cm largura x 0,95 cm de comprimento")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=HYPERLINK("https://leilaoonline.net/lote/detalhe/289371", "033")</f>
      </c>
      <c r="B30" s="4" t="s">
        <f>=HYPERLINK("https://leilaoonline.net/lote/detalhe/289371", "01 Carrinho para transportar cilindro único")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150,00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=HYPERLINK("https://leilaoonline.net/lote/detalhe/289456", "034")</f>
      </c>
      <c r="B31" s="4" t="s">
        <f>=HYPERLINK("https://leilaoonline.net/lote/detalhe/289456", "5 un. carrinhos   galvanizados com 3 plataformas na dimensão de 1,10 cm altura x 1,00 cm de comp x 0,60 cm largura.")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=HYPERLINK("https://leilaoonline.net/lote/detalhe/289382", "035")</f>
      </c>
      <c r="B32" s="4" t="s">
        <f>=HYPERLINK("https://leilaoonline.net/lote/detalhe/289382", " Caldeirão a gás 200 L")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1.900,00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=HYPERLINK("https://leilaoonline.net/lote/detalhe/289377", "036")</f>
      </c>
      <c r="B33" s="4" t="s">
        <f>=HYPERLINK("https://leilaoonline.net/lote/detalhe/289377", " Caldeirão a gás 200 L")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1.900,00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=HYPERLINK("https://leilaoonline.net/lote/detalhe/289372", "038")</f>
      </c>
      <c r="B34" s="4" t="s">
        <f>=HYPERLINK("https://leilaoonline.net/lote/detalhe/289372", " Esteira estrutura em alumínio largura 0,80 m x 3.5 m comprimento com motor para acionamento.")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900,00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=HYPERLINK("https://leilaoonline.net/lote/detalhe/289455", "039")</f>
      </c>
      <c r="B35" s="4" t="s">
        <f>=HYPERLINK("https://leilaoonline.net/lote/detalhe/289455", "01 Carrinho feito em aço carbono para trabalhar com cilindros")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=HYPERLINK("https://leilaoonline.net/lote/detalhe/289379", "040")</f>
      </c>
      <c r="B36" s="4" t="s">
        <f>=HYPERLINK("https://leilaoonline.net/lote/detalhe/289379", " Grades de aço para fechamento industrial sendo as maiores 18 pcs com dimensões : largura 1 m x altura 2.2 m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900,00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=HYPERLINK("https://leilaoonline.net/lote/detalhe/289457", "041")</f>
      </c>
      <c r="B37" s="4" t="s">
        <f>=HYPERLINK("https://leilaoonline.net/lote/detalhe/289457", "01 Carrinho para transportar cilindro ( feito em aço inox)")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=HYPERLINK("https://leilaoonline.net/lote/detalhe/289458", "042")</f>
      </c>
      <c r="B38" s="4" t="s">
        <f>=HYPERLINK("https://leilaoonline.net/lote/detalhe/289458", "01 Carrinho  para transportar somente 1 cilindro")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=HYPERLINK("https://leilaoonline.net/lote/detalhe/289459", "043")</f>
      </c>
      <c r="B39" s="4" t="s">
        <f>=HYPERLINK("https://leilaoonline.net/lote/detalhe/289459", "01 Carrinho para transportar cilindro ( feito em aço inox)")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220,00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=HYPERLINK("https://leilaoonline.net/lote/detalhe/289468", "044")</f>
      </c>
      <c r="B40" s="4" t="s">
        <f>=HYPERLINK("https://leilaoonline.net/lote/detalhe/289468", " 1 Bebedouro marca IBBL")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100,00</t>
        </is>
      </c>
      <c r="F40" s="4" t="inlineStr">
        <is>
          <t>20.00</t>
        </is>
      </c>
    </row>
    <row collapsed="false" customFormat="false" customHeight="false" hidden="false" ht="12.1" outlineLevel="0" r="41">
      <c r="A41" s="5" t="s">
        <f>=HYPERLINK("https://leilaoonline.net/lote/detalhe/289376", "046")</f>
      </c>
      <c r="B41" s="4" t="s">
        <f>=HYPERLINK("https://leilaoonline.net/lote/detalhe/289376", " Esteira estrutura de alumínio com largura de 70 cm x 1.5 m com motor 1/2 CV 1560 rpm")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600,00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=HYPERLINK("https://leilaoonline.net/lote/detalhe/289375", "052")</f>
      </c>
      <c r="B42" s="4" t="s">
        <f>=HYPERLINK("https://leilaoonline.net/lote/detalhe/289375", " Fritadeira elétrica")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=HYPERLINK("https://leilaoonline.net/lote/detalhe/289373", "056")</f>
      </c>
      <c r="B43" s="4" t="s">
        <f>=HYPERLINK("https://leilaoonline.net/lote/detalhe/289373", " Fogão industrial 4 bocas")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500,00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=HYPERLINK("https://leilaoonline.net/lote/detalhe/289381", "062")</f>
      </c>
      <c r="B44" s="4" t="s">
        <f>=HYPERLINK("https://leilaoonline.net/lote/detalhe/289381", " Mesa para lavagem de pecas em aço inoxidável dimensões 1,00 x 1,00 m")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=HYPERLINK("https://leilaoonline.net/lote/detalhe/289380", "065")</f>
      </c>
      <c r="B45" s="4" t="s">
        <f>=HYPERLINK("https://leilaoonline.net/lote/detalhe/289380", " 04 un. frezers – 2 horizontais e 2 verticais")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750,00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=HYPERLINK("https://leilaoonline.net/lote/detalhe/289383", "072")</f>
      </c>
      <c r="B46" s="4" t="s">
        <f>=HYPERLINK("https://leilaoonline.net/lote/detalhe/289383", "8 pçs. Pallet de contenção para 4 tambores")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900,00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=HYPERLINK("https://leilaoonline.net/lote/detalhe/289475", "078")</f>
      </c>
      <c r="B47" s="4" t="s">
        <f>=HYPERLINK("https://leilaoonline.net/lote/detalhe/289475", " Aprox. 1.300 pçs. caixas organizadora número 6 dimensões : ( L 18 x C 29 x A 15 cmts ) - Aprox. 600kg)")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1.700,00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=HYPERLINK("https://leilaoonline.net/lote/detalhe/289466", "079")</f>
      </c>
      <c r="B48" s="4" t="s">
        <f>=HYPERLINK("https://leilaoonline.net/lote/detalhe/289466", " Aprox. 250 pçs. caixas organizadoras sendo; (100 pçs. número 7 dimensões L 22x C 34 x A 17 cmts e 150 pçs. número 8 dimensões L 32 x C 43 x A 19 cmts)")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600,00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=HYPERLINK("https://leilaoonline.net/lote/detalhe/289384", "081")</f>
      </c>
      <c r="B49" s="4" t="s">
        <f>=HYPERLINK("https://leilaoonline.net/lote/detalhe/289384", " Aprox. 1150 un. Pedras sextavadas / ideal para chácaras , calçadas, afins ,  sendo a utilização 12 pcs /metro total a ser revestido : 100 mts  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1.500,00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=HYPERLINK("https://leilaoonline.net/lote/detalhe/289386", "088")</f>
      </c>
      <c r="B50" s="4" t="s">
        <f>=HYPERLINK("https://leilaoonline.net/lote/detalhe/289386", " Abraçadeira em aço Inox e 8 válvulas em aço inox")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650,00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=HYPERLINK("https://leilaoonline.net/lote/detalhe/289388", "092")</f>
      </c>
      <c r="B51" s="4" t="s">
        <f>=HYPERLINK("https://leilaoonline.net/lote/detalhe/289388", " 05 un. portas em alumínio diversas")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1.500,00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=HYPERLINK("https://leilaoonline.net/lote/detalhe/289387", "093")</f>
      </c>
      <c r="B52" s="4" t="s">
        <f>=HYPERLINK("https://leilaoonline.net/lote/detalhe/289387", " 02 un. Armário medidas 1.45 largura x 2 m de altura x 52 cm profundidade. sendo com 24 gavetas dimensões largura 45 cm x 50 cm profundidade e 20 cm profundidade")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1.200,00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=HYPERLINK("https://leilaoonline.net/lote/detalhe/289385", "094")</f>
      </c>
      <c r="B53" s="4" t="s">
        <f>=HYPERLINK("https://leilaoonline.net/lote/detalhe/289385", " 10 un. Caixa para instalacão elétrica")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300,00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=HYPERLINK("https://leilaoonline.net/lote/detalhe/289389", "099")</f>
      </c>
      <c r="B54" s="4" t="s">
        <f>=HYPERLINK("https://leilaoonline.net/lote/detalhe/289389", "01 un. Escadas em alumínio altura 3.2 m 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1.900,00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=HYPERLINK("https://leilaoonline.net/lote/detalhe/289390", "105")</f>
      </c>
      <c r="B55" s="4" t="s">
        <f>=HYPERLINK("https://leilaoonline.net/lote/detalhe/289390", " 03 unidades Transformador a seco")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1.200,00</t>
        </is>
      </c>
      <c r="F55" s="4" t="inlineStr">
        <is>
          <t>200.00</t>
        </is>
      </c>
    </row>
    <row collapsed="false" customFormat="false" customHeight="false" hidden="false" ht="12.1" outlineLevel="0" r="56">
      <c r="A56" s="5" t="s">
        <f>=HYPERLINK("https://leilaoonline.net/lote/detalhe/289396", "107")</f>
      </c>
      <c r="B56" s="4" t="s">
        <f>=HYPERLINK("https://leilaoonline.net/lote/detalhe/289396", " Escada com 20 degraus altura 6.1 mts x largura 1.9 mts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1.500,00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=HYPERLINK("https://leilaoonline.net/lote/detalhe/289392", "113")</f>
      </c>
      <c r="B57" s="4" t="s">
        <f>=HYPERLINK("https://leilaoonline.net/lote/detalhe/289392", " Portão em ferro altura 2.7 mt x 2.9 largura com uma porta social peso estimado 200 kgs")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700,00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=HYPERLINK("https://leilaoonline.net/lote/detalhe/289397", "115")</f>
      </c>
      <c r="B58" s="4" t="s">
        <f>=HYPERLINK("https://leilaoonline.net/lote/detalhe/289397", " 1 Prateleira em aco carbono, ( reforcada) dimensoes altura 1.60 mts x 3.2 mts x 50 cmts")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800,00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=HYPERLINK("https://leilaoonline.net/lote/detalhe/289408", "116")</f>
      </c>
      <c r="B59" s="4" t="s">
        <f>=HYPERLINK("https://leilaoonline.net/lote/detalhe/289408", " Impressora (blotter)HP design jet 8000 modelo C7780B")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1.000,00</t>
        </is>
      </c>
      <c r="F59" s="4" t="inlineStr">
        <is>
          <t>200.00</t>
        </is>
      </c>
    </row>
    <row collapsed="false" customFormat="false" customHeight="false" hidden="false" ht="12.1" outlineLevel="0" r="60">
      <c r="A60" s="5" t="s">
        <f>=HYPERLINK("https://leilaoonline.net/lote/detalhe/289393", "117")</f>
      </c>
      <c r="B60" s="4" t="s">
        <f>=HYPERLINK("https://leilaoonline.net/lote/detalhe/289393", " Amplificador Servo drive marca Fanuc")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2.500,00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=HYPERLINK("https://leilaoonline.net/lote/detalhe/289398", "120")</f>
      </c>
      <c r="B61" s="4" t="s">
        <f>=HYPERLINK("https://leilaoonline.net/lote/detalhe/289398", " 02 unidades Maquinas seladoras para embalagens plásticas")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290,00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=HYPERLINK("https://leilaoonline.net/lote/detalhe/289391", "124")</f>
      </c>
      <c r="B62" s="4" t="s">
        <f>=HYPERLINK("https://leilaoonline.net/lote/detalhe/289391", " Portico sem a talha braco aprox 4mts para 800kgs")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500,00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=HYPERLINK("https://leilaoonline.net/lote/detalhe/289395", "128")</f>
      </c>
      <c r="B63" s="4" t="s">
        <f>=HYPERLINK("https://leilaoonline.net/lote/detalhe/289395", " Braco articulado com pe direito de poste de 3 mts diametro 30cmts")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1.300,00</t>
        </is>
      </c>
      <c r="F63" s="4" t="inlineStr">
        <is>
          <t>200.00</t>
        </is>
      </c>
    </row>
    <row collapsed="false" customFormat="false" customHeight="false" hidden="false" ht="12.1" outlineLevel="0" r="64">
      <c r="A64" s="5" t="s">
        <f>=HYPERLINK("https://leilaoonline.net/lote/detalhe/289394", "129")</f>
      </c>
      <c r="B64" s="4" t="s">
        <f>=HYPERLINK("https://leilaoonline.net/lote/detalhe/289394", " 2 Portões largura 3 mts x altura 1.8 mts...armação em tubo quadrado e tela galvanizada")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500,00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=HYPERLINK("https://leilaoonline.net/lote/detalhe/289399", "132")</f>
      </c>
      <c r="B65" s="4" t="s">
        <f>=HYPERLINK("https://leilaoonline.net/lote/detalhe/289399", "10 unidades Corrimão de inox tubular comprimento aprox. 3 mts")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1.900,00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=HYPERLINK("https://leilaoonline.net/lote/detalhe/289460", "134")</f>
      </c>
      <c r="B66" s="4" t="s">
        <f>=HYPERLINK("https://leilaoonline.net/lote/detalhe/289460", " Portao de ferro dimensao: comprimento 2.1x altura 2.1 mts com dois rodízios peso")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250,00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=HYPERLINK("https://leilaoonline.net/lote/detalhe/289454", "136")</f>
      </c>
      <c r="B67" s="4" t="s">
        <f>=HYPERLINK("https://leilaoonline.net/lote/detalhe/289454", "01 unidade hidráulica Reservatorio 40 x 35 x 50 cmts aproximado")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500,00</t>
        </is>
      </c>
      <c r="F67" s="4" t="inlineStr">
        <is>
          <t>200.00</t>
        </is>
      </c>
    </row>
    <row collapsed="false" customFormat="false" customHeight="false" hidden="false" ht="12.1" outlineLevel="0" r="68">
      <c r="A68" s="5" t="s">
        <f>=HYPERLINK("https://leilaoonline.net/lote/detalhe/289461", "137")</f>
      </c>
      <c r="B68" s="4" t="s">
        <f>=HYPERLINK("https://leilaoonline.net/lote/detalhe/289461", "INVERSOR DE FREQUENCIA WEG  CFW 700  22v")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2.500,00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=HYPERLINK("https://leilaoonline.net/lote/detalhe/289400", "138")</f>
      </c>
      <c r="B69" s="4" t="s">
        <f>=HYPERLINK("https://leilaoonline.net/lote/detalhe/289400", "EMBUTIDORA METALOGRAFICA")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900,00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=HYPERLINK("https://leilaoonline.net/lote/detalhe/289401", "139")</f>
      </c>
      <c r="B70" s="4" t="s">
        <f>=HYPERLINK("https://leilaoonline.net/lote/detalhe/289401", "EMGATE")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=HYPERLINK("https://leilaoonline.net/lote/detalhe/289485", "140")</f>
      </c>
      <c r="B71" s="4" t="s">
        <f>=HYPERLINK("https://leilaoonline.net/lote/detalhe/289485", "06 PAINÉIS DIVERSOS E INVERSOR DE FREQUENCIA WEG  CFW 700  22v")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2.300,00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=HYPERLINK("https://leilaoonline.net/lote/detalhe/289402", "142")</f>
      </c>
      <c r="B72" s="4" t="s">
        <f>=HYPERLINK("https://leilaoonline.net/lote/detalhe/289402", "ESCADA DE FERRO DE ALUMÍNIO ALTURA 1,2 MTS X  ,070 LARGURA")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=HYPERLINK("https://leilaoonline.net/lote/detalhe/289404", "146")</f>
      </c>
      <c r="B73" s="4" t="s">
        <f>=HYPERLINK("https://leilaoonline.net/lote/detalhe/289404", " GUINCHO HIDRÁULICO")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1.200,00</t>
        </is>
      </c>
      <c r="F73" s="4" t="inlineStr">
        <is>
          <t>200.00</t>
        </is>
      </c>
    </row>
    <row collapsed="false" customFormat="false" customHeight="false" hidden="false" ht="12.1" outlineLevel="0" r="74">
      <c r="A74" s="5" t="s">
        <f>=HYPERLINK("https://leilaoonline.net/lote/detalhe/289405", "147")</f>
      </c>
      <c r="B74" s="4" t="s">
        <f>=HYPERLINK("https://leilaoonline.net/lote/detalhe/289405", " CARRINHO PORTA FERRAMENTAS COM RODIZIOS 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300,00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=HYPERLINK("https://leilaoonline.net/lote/detalhe/289406", "148")</f>
      </c>
      <c r="B75" s="4" t="s">
        <f>=HYPERLINK("https://leilaoonline.net/lote/detalhe/289406", " 02 UN. MANCAIS")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200,00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=HYPERLINK("https://leilaoonline.net/lote/detalhe/289403", "149")</f>
      </c>
      <c r="B76" s="4" t="s">
        <f>=HYPERLINK("https://leilaoonline.net/lote/detalhe/289403", " MESA EM AÇO CARBONO DIMENSÕES 1.7MTS X 0,70MTS COM GAVETA")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300,00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=HYPERLINK("https://leilaoonline.net/lote/detalhe/289407", "153")</f>
      </c>
      <c r="B77" s="4" t="s">
        <f>=HYPERLINK("https://leilaoonline.net/lote/detalhe/289407", "CARRINHO SUPORTE PARA COLETA DE LIXO")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150,00</t>
        </is>
      </c>
      <c r="F77" s="4" t="inlineStr">
        <is>
          <t>20.00</t>
        </is>
      </c>
    </row>
    <row collapsed="false" customFormat="false" customHeight="false" hidden="false" ht="12.1" outlineLevel="0" r="78">
      <c r="A78" s="5" t="s">
        <f>=HYPERLINK("https://leilaoonline.net/lote/detalhe/289487", "155")</f>
      </c>
      <c r="B78" s="4" t="s">
        <f>=HYPERLINK("https://leilaoonline.net/lote/detalhe/289487", "10 PRATELEIRAS  - 2,60 ALT   - 7 BANDEJAS 33X80")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1.900,00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=HYPERLINK("https://leilaoonline.net/lote/detalhe/289488", "156")</f>
      </c>
      <c r="B79" s="4" t="s">
        <f>=HYPERLINK("https://leilaoonline.net/lote/detalhe/289488", " 05 PRATELEIRAS   - 2,35 ALT   - 5 BANDEJAS 45X92")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900,00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=HYPERLINK("https://leilaoonline.net/lote/detalhe/289412", "159")</f>
      </c>
      <c r="B80" s="4" t="s">
        <f>=HYPERLINK("https://leilaoonline.net/lote/detalhe/289412", " ESCADA DE FERRO COM PLATAFORMA - ALTURA 1,1 MTS X 80 CMTS DE LARGURA - 6 DEGRAIS")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650,00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=HYPERLINK("https://leilaoonline.net/lote/detalhe/289422", "161")</f>
      </c>
      <c r="B81" s="4" t="s">
        <f>=HYPERLINK("https://leilaoonline.net/lote/detalhe/289422", " 2 MESAS EM FERRO/INOX DIMENSÃOES 90CM X 1,5 MTS.")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500,00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=HYPERLINK("https://leilaoonline.net/lote/detalhe/289409", "162")</f>
      </c>
      <c r="B82" s="4" t="s">
        <f>=HYPERLINK("https://leilaoonline.net/lote/detalhe/289409", " APROX. 20 UN. MANÔMETROS EM AÇO INOX")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300,00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=HYPERLINK("https://leilaoonline.net/lote/detalhe/289413", "165")</f>
      </c>
      <c r="B83" s="4" t="s">
        <f>=HYPERLINK("https://leilaoonline.net/lote/detalhe/289413", " 03 mesas em madeira maciça com revestimento de chapa de aço ( dimensões Aprox 1 MT x 2.5 Mts)")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1.200,00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=HYPERLINK("https://leilaoonline.net/lote/detalhe/289421", "167")</f>
      </c>
      <c r="B84" s="4" t="s">
        <f>=HYPERLINK("https://leilaoonline.net/lote/detalhe/289421", " Mesa com esmeril com motor Weg sendo a mesa com 60 x 70 cmts")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400,00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=HYPERLINK("https://leilaoonline.net/lote/detalhe/289418", "170")</f>
      </c>
      <c r="B85" s="4" t="s">
        <f>=HYPERLINK("https://leilaoonline.net/lote/detalhe/289418", " 03 UN TAMBORES PARA RODA M/BEZ - 10 FUROS")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600,00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=HYPERLINK("https://leilaoonline.net/lote/detalhe/289410", "171")</f>
      </c>
      <c r="B86" s="4" t="s">
        <f>=HYPERLINK("https://leilaoonline.net/lote/detalhe/289410", " 02 TESOURAS  PARA CORTAR CHAPA")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450,00</t>
        </is>
      </c>
      <c r="F86" s="4" t="inlineStr">
        <is>
          <t>30.00</t>
        </is>
      </c>
    </row>
    <row collapsed="false" customFormat="false" customHeight="false" hidden="false" ht="12.1" outlineLevel="0" r="87">
      <c r="A87" s="5" t="s">
        <f>=HYPERLINK("https://leilaoonline.net/lote/detalhe/289414", "172")</f>
      </c>
      <c r="B87" s="4" t="s">
        <f>=HYPERLINK("https://leilaoonline.net/lote/detalhe/289414", " 25 PCs contendo motores , talha , bombas, redutores, furadeira aproximadamente 50 CV")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2.500,00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=HYPERLINK("https://leilaoonline.net/lote/detalhe/289415", "173")</f>
      </c>
      <c r="B88" s="4" t="s">
        <f>=HYPERLINK("https://leilaoonline.net/lote/detalhe/289415", " 10 UN. PALLETES PLÁSTICOS - 1,2 X 1,00 MTS  (aprox. 250kg)")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600,00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=HYPERLINK("https://leilaoonline.net/lote/detalhe/289427", "177")</f>
      </c>
      <c r="B89" s="4" t="s">
        <f>=HYPERLINK("https://leilaoonline.net/lote/detalhe/289427", " 5 paletes de contenção dimensões dimensões internas 1.25 x 1.25 mts")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900,00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=HYPERLINK("https://leilaoonline.net/lote/detalhe/289426", "180")</f>
      </c>
      <c r="B90" s="4" t="s">
        <f>=HYPERLINK("https://leilaoonline.net/lote/detalhe/289426", " 03 UN. Exaustor de névoa marca Dellbro modelo 595")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1.500,00</t>
        </is>
      </c>
      <c r="F90" s="4" t="inlineStr">
        <is>
          <t>500.00</t>
        </is>
      </c>
    </row>
    <row collapsed="false" customFormat="false" customHeight="false" hidden="false" ht="12.1" outlineLevel="0" r="91">
      <c r="A91" s="5" t="s">
        <f>=HYPERLINK("https://leilaoonline.net/lote/detalhe/289419", "183")</f>
      </c>
      <c r="B91" s="4" t="s">
        <f>=HYPERLINK("https://leilaoonline.net/lote/detalhe/289419", " Cavalete com roldana superior 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200,00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=HYPERLINK("https://leilaoonline.net/lote/detalhe/289424", "184")</f>
      </c>
      <c r="B92" s="4" t="s">
        <f>=HYPERLINK("https://leilaoonline.net/lote/detalhe/289424", " Aprox. 1.000 kg Material para desmonte ( garimpo)")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1.900,00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=HYPERLINK("https://leilaoonline.net/lote/detalhe/289417", "187")</f>
      </c>
      <c r="B93" s="4" t="s">
        <f>=HYPERLINK("https://leilaoonline.net/lote/detalhe/289417", " Exaustor diâmetro interno 70 cmts c motor de 1.5 CV")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400,00</t>
        </is>
      </c>
      <c r="F93" s="4" t="inlineStr">
        <is>
          <t>30.00</t>
        </is>
      </c>
    </row>
    <row collapsed="false" customFormat="false" customHeight="false" hidden="false" ht="12.1" outlineLevel="0" r="94">
      <c r="A94" s="5" t="s">
        <f>=HYPERLINK("https://leilaoonline.net/lote/detalhe/289425", "188")</f>
      </c>
      <c r="B94" s="4" t="s">
        <f>=HYPERLINK("https://leilaoonline.net/lote/detalhe/289425", " 44 PCs Aprox 210 kg - Retalhos de aço inox 304 , espessura de 1.7 mmm x largura 25 cm x 150 cm largura 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1.200,00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=HYPERLINK("https://leilaoonline.net/lote/detalhe/289483", "189")</f>
      </c>
      <c r="B95" s="4" t="s">
        <f>=HYPERLINK("https://leilaoonline.net/lote/detalhe/289483", " 2 bancadas de ferro , sendo 1 com dimensões: 0,90 cmts x 1,20 mts e outra 1.2 MT x 0,60 cmts sendo esta com chapa de 7 mmm toda reforçada 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400,00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=HYPERLINK("https://leilaoonline.net/lote/detalhe/289482", "191")</f>
      </c>
      <c r="B96" s="4" t="s">
        <f>=HYPERLINK("https://leilaoonline.net/lote/detalhe/289482", " 2 armários com 36 gavetas cada um ( altura 1.9 x largura de 0,90 x 0,45 mts )")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850,00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=HYPERLINK("https://leilaoonline.net/lote/detalhe/289411", "192")</f>
      </c>
      <c r="B97" s="4" t="s">
        <f>=HYPERLINK("https://leilaoonline.net/lote/detalhe/289411", " 9 prateleiras sendo : 1 ( 0,90 x 0,30 x 2,0 mts altura) 1 ( 0,90 x 0,60 x 1,60 mts altura ) , 2 com 0,90x 0,60 x 1.6 mts de altura- , 1 com 0,90 x 0,60 x 2,0 mts de altura , 2 com 0,60 x 0,90 x 1,30 mts de altura , 2 com 0,50 x 1 ,0 x 2,0 mts de altura . 3 arquivos de aço com 3 gaveta , 30 cadeiras")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2.500,00</t>
        </is>
      </c>
      <c r="F97" s="4" t="inlineStr">
        <is>
          <t>100.00</t>
        </is>
      </c>
    </row>
    <row collapsed="false" customFormat="false" customHeight="false" hidden="false" ht="12.1" outlineLevel="0" r="98">
      <c r="A98" s="5" t="s">
        <f>=HYPERLINK("https://leilaoonline.net/lote/detalhe/289423", "196")</f>
      </c>
      <c r="B98" s="4" t="s">
        <f>=HYPERLINK("https://leilaoonline.net/lote/detalhe/289423", " Prensinha hidráulica manual , sendo que acompanha uma mesa de aço")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700,00</t>
        </is>
      </c>
      <c r="F98" s="4" t="inlineStr">
        <is>
          <t>30.00</t>
        </is>
      </c>
    </row>
    <row collapsed="false" customFormat="false" customHeight="false" hidden="false" ht="12.1" outlineLevel="0" r="99">
      <c r="A99" s="5" t="s">
        <f>=HYPERLINK("https://leilaoonline.net/lote/detalhe/289420", "197")</f>
      </c>
      <c r="B99" s="4" t="s">
        <f>=HYPERLINK("https://leilaoonline.net/lote/detalhe/289420", " 05 ar condicionado de parede , funcionando")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1.500,00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=HYPERLINK("https://leilaoonline.net/lote/detalhe/289430", "198")</f>
      </c>
      <c r="B100" s="4" t="s">
        <f>=HYPERLINK("https://leilaoonline.net/lote/detalhe/289430", " Prensinha hidráulica manual curso 200mm , acompanha uma mesa")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700,00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=HYPERLINK("https://leilaoonline.net/lote/detalhe/289428", "200")</f>
      </c>
      <c r="B101" s="4" t="s">
        <f>=HYPERLINK("https://leilaoonline.net/lote/detalhe/289428", " Exaustor marca Higrotec, vazão 600 m3/ hr com motor Weg de 2 cv")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400,00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=HYPERLINK("https://leilaoonline.net/lote/detalhe/289416", "203")</f>
      </c>
      <c r="B102" s="4" t="s">
        <f>=HYPERLINK("https://leilaoonline.net/lote/detalhe/289416", " Estabilizador de voltagem 30 kw")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1.200,00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=HYPERLINK("https://leilaoonline.net/lote/detalhe/289429", "204")</f>
      </c>
      <c r="B103" s="4" t="s">
        <f>=HYPERLINK("https://leilaoonline.net/lote/detalhe/289429", " Freezer horizontal metalfrio largura 0,60 x 1.6 mts. 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950,00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=HYPERLINK("https://leilaoonline.net/lote/detalhe/289431", "206")</f>
      </c>
      <c r="B104" s="4" t="s">
        <f>=HYPERLINK("https://leilaoonline.net/lote/detalhe/289431", " Traçador de altura mitutoyo. 600mmm")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500,00</t>
        </is>
      </c>
      <c r="F104" s="4" t="inlineStr">
        <is>
          <t>100.00</t>
        </is>
      </c>
    </row>
    <row collapsed="false" customFormat="false" customHeight="false" hidden="false" ht="12.1" outlineLevel="0" r="105">
      <c r="A105" s="5" t="s">
        <f>=HYPERLINK("https://leilaoonline.net/lote/detalhe/289484", "207")</f>
      </c>
      <c r="B105" s="4" t="s">
        <f>=HYPERLINK("https://leilaoonline.net/lote/detalhe/289484", " Inversor Power 2HP 380/ 480 V")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1.900,00</t>
        </is>
      </c>
      <c r="F105" s="4" t="inlineStr">
        <is>
          <t>100.00</t>
        </is>
      </c>
    </row>
    <row collapsed="false" customFormat="false" customHeight="false" hidden="false" ht="12.1" outlineLevel="0" r="106">
      <c r="A106" s="5" t="s">
        <f>=HYPERLINK("https://leilaoonline.net/lote/detalhe/289437", "208")</f>
      </c>
      <c r="B106" s="4" t="s">
        <f>=HYPERLINK("https://leilaoonline.net/lote/detalhe/289437", " 2 Inversores Marca "SEW" 8.8 Kva. 230 v")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3.500,00</t>
        </is>
      </c>
      <c r="F106" s="4" t="inlineStr">
        <is>
          <t>500.00</t>
        </is>
      </c>
    </row>
    <row collapsed="false" customFormat="false" customHeight="false" hidden="false" ht="12.1" outlineLevel="0" r="107">
      <c r="A107" s="5" t="s">
        <f>=HYPERLINK("https://leilaoonline.net/lote/detalhe/289442", "210")</f>
      </c>
      <c r="B107" s="4" t="s">
        <f>=HYPERLINK("https://leilaoonline.net/lote/detalhe/289442", " Inversor de frequência " Danfos " 5HP 480 V")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900,00</t>
        </is>
      </c>
      <c r="F107" s="4" t="inlineStr">
        <is>
          <t>100.00</t>
        </is>
      </c>
    </row>
    <row collapsed="false" customFormat="false" customHeight="false" hidden="false" ht="12.1" outlineLevel="0" r="108">
      <c r="A108" s="5" t="s">
        <f>=HYPERLINK("https://leilaoonline.net/lote/detalhe/289440", "211")</f>
      </c>
      <c r="B108" s="4" t="s">
        <f>=HYPERLINK("https://leilaoonline.net/lote/detalhe/289440", " Inversor de frequência marca "SEW" 10 HP 380/ 480 v")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1.500,00</t>
        </is>
      </c>
      <c r="F108" s="4" t="inlineStr">
        <is>
          <t>100.00</t>
        </is>
      </c>
    </row>
    <row collapsed="false" customFormat="false" customHeight="false" hidden="false" ht="12.1" outlineLevel="0" r="109">
      <c r="A109" s="5" t="s">
        <f>=HYPERLINK("https://leilaoonline.net/lote/detalhe/289435", "212")</f>
      </c>
      <c r="B109" s="4" t="s">
        <f>=HYPERLINK("https://leilaoonline.net/lote/detalhe/289435", " Drive marca " ABB ".")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850,00</t>
        </is>
      </c>
      <c r="F109" s="4" t="inlineStr">
        <is>
          <t>100.00</t>
        </is>
      </c>
    </row>
    <row collapsed="false" customFormat="false" customHeight="false" hidden="false" ht="12.1" outlineLevel="0" r="110">
      <c r="A110" s="5" t="s">
        <f>=HYPERLINK("https://leilaoonline.net/lote/detalhe/289434", "215")</f>
      </c>
      <c r="B110" s="4" t="s">
        <f>=HYPERLINK("https://leilaoonline.net/lote/detalhe/289434", " Estufa marca " metra " ate 200 graus dimensões ( 50 x 50 x 50 cmts )")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290,00</t>
        </is>
      </c>
      <c r="F110" s="4" t="inlineStr">
        <is>
          <t>50.00</t>
        </is>
      </c>
    </row>
    <row collapsed="false" customFormat="false" customHeight="false" hidden="false" ht="12.1" outlineLevel="0" r="111">
      <c r="A111" s="5" t="s">
        <f>=HYPERLINK("https://leilaoonline.net/lote/detalhe/289432", "218")</f>
      </c>
      <c r="B111" s="4" t="s">
        <f>=HYPERLINK("https://leilaoonline.net/lote/detalhe/289432", " Tripé em.aluminio reforçado altura 2.5 mts")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350,00</t>
        </is>
      </c>
      <c r="F111" s="4" t="inlineStr">
        <is>
          <t>50.00</t>
        </is>
      </c>
    </row>
    <row collapsed="false" customFormat="false" customHeight="false" hidden="false" ht="12.1" outlineLevel="0" r="112">
      <c r="A112" s="5" t="s">
        <f>=HYPERLINK("https://leilaoonline.net/lote/detalhe/289436", "219")</f>
      </c>
      <c r="B112" s="4" t="s">
        <f>=HYPERLINK("https://leilaoonline.net/lote/detalhe/289436", " 20 Notebooks marca Dell , necessário reparos teclado e monitor")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2.000,00</t>
        </is>
      </c>
      <c r="F112" s="4" t="inlineStr">
        <is>
          <t>100.00</t>
        </is>
      </c>
    </row>
    <row collapsed="false" customFormat="false" customHeight="false" hidden="false" ht="12.1" outlineLevel="0" r="113">
      <c r="A113" s="5" t="s">
        <f>=HYPERLINK("https://leilaoonline.net/lote/detalhe/289439", "223")</f>
      </c>
      <c r="B113" s="4" t="s">
        <f>=HYPERLINK("https://leilaoonline.net/lote/detalhe/289439", " 1 inversor de frequência , porém faltando componentes. 15 Hp 400 V")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1.500,00</t>
        </is>
      </c>
      <c r="F113" s="4" t="inlineStr">
        <is>
          <t>50.00</t>
        </is>
      </c>
    </row>
    <row collapsed="false" customFormat="false" customHeight="false" hidden="false" ht="12.1" outlineLevel="0" r="114">
      <c r="A114" s="5" t="s">
        <f>=HYPERLINK("https://leilaoonline.net/lote/detalhe/289441", "224")</f>
      </c>
      <c r="B114" s="4" t="s">
        <f>=HYPERLINK("https://leilaoonline.net/lote/detalhe/289441", " Aprox. 30 conduletes em alumínio para uso subterrâneo , 03 chaves de conexao, 60 tomadas de conexão e diversos")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1.500,00</t>
        </is>
      </c>
      <c r="F114" s="4" t="inlineStr">
        <is>
          <t>500.00</t>
        </is>
      </c>
    </row>
    <row collapsed="false" customFormat="false" customHeight="false" hidden="false" ht="12.1" outlineLevel="0" r="115">
      <c r="A115" s="5" t="s">
        <f>=HYPERLINK("https://leilaoonline.net/lote/detalhe/289438", "225")</f>
      </c>
      <c r="B115" s="4" t="s">
        <f>=HYPERLINK("https://leilaoonline.net/lote/detalhe/289438", " Bomba de palhetas " nova"")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900,00</t>
        </is>
      </c>
      <c r="F115" s="4" t="inlineStr">
        <is>
          <t>50.00</t>
        </is>
      </c>
    </row>
    <row collapsed="false" customFormat="false" customHeight="false" hidden="false" ht="12.1" outlineLevel="0" r="116">
      <c r="A116" s="5" t="s">
        <f>=HYPERLINK("https://leilaoonline.net/lote/detalhe/289443", "228")</f>
      </c>
      <c r="B116" s="4" t="s">
        <f>=HYPERLINK("https://leilaoonline.net/lote/detalhe/289443", "02 UN. (Motor redutor SEW - Euro Drive sendo um de 11 kW e outro menor de  0,75 Kw)")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4.000,00</t>
        </is>
      </c>
      <c r="F116" s="4" t="inlineStr">
        <is>
          <t>500.00</t>
        </is>
      </c>
    </row>
    <row collapsed="false" customFormat="false" customHeight="false" hidden="false" ht="12.1" outlineLevel="0" r="117">
      <c r="A117" s="5" t="s">
        <f>=HYPERLINK("https://leilaoonline.net/lote/detalhe/289448", "331")</f>
      </c>
      <c r="B117" s="4" t="s">
        <f>=HYPERLINK("https://leilaoonline.net/lote/detalhe/289448", " Guarda corpo em tudo de PVC , porem concretado interno e com ferragens ( 14 pcs ) x 1,00 mt")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350,00</t>
        </is>
      </c>
      <c r="F117" s="4" t="inlineStr">
        <is>
          <t>30.00</t>
        </is>
      </c>
    </row>
    <row collapsed="false" customFormat="false" customHeight="false" hidden="false" ht="12.1" outlineLevel="0" r="118">
      <c r="A118" s="5" t="s">
        <f>=HYPERLINK("https://leilaoonline.net/lote/detalhe/289452", "335")</f>
      </c>
      <c r="B118" s="4" t="s">
        <f>=HYPERLINK("https://leilaoonline.net/lote/detalhe/289452", " Suporte para tambores ( 2 peças) 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380,00</t>
        </is>
      </c>
      <c r="F118" s="4" t="inlineStr">
        <is>
          <t>50.00</t>
        </is>
      </c>
    </row>
    <row collapsed="false" customFormat="false" customHeight="false" hidden="false" ht="12.1" outlineLevel="0" r="119">
      <c r="A119" s="5" t="s">
        <f>=HYPERLINK("https://leilaoonline.net/lote/detalhe/289449", "336")</f>
      </c>
      <c r="B119" s="4" t="s">
        <f>=HYPERLINK("https://leilaoonline.net/lote/detalhe/289449", " Mangueiras várias bitolas, usadas porém em bom estado 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400,00</t>
        </is>
      </c>
      <c r="F119" s="4" t="inlineStr">
        <is>
          <t>50.00</t>
        </is>
      </c>
    </row>
    <row collapsed="false" customFormat="false" customHeight="false" hidden="false" ht="12.1" outlineLevel="0" r="120">
      <c r="A120" s="5" t="s">
        <f>=HYPERLINK("https://leilaoonline.net/lote/detalhe/289445", "337")</f>
      </c>
      <c r="B120" s="4" t="s">
        <f>=HYPERLINK("https://leilaoonline.net/lote/detalhe/289445", " 4 fontes e 3 monitores")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300,00</t>
        </is>
      </c>
      <c r="F120" s="4" t="inlineStr">
        <is>
          <t>50.00</t>
        </is>
      </c>
    </row>
    <row collapsed="false" customFormat="false" customHeight="false" hidden="false" ht="12.1" outlineLevel="0" r="121">
      <c r="A121" s="5" t="s">
        <f>=HYPERLINK("https://leilaoonline.net/lote/detalhe/289446", "340")</f>
      </c>
      <c r="B121" s="4" t="s">
        <f>=HYPERLINK("https://leilaoonline.net/lote/detalhe/289446", " Pregador pneumático marca Dewalt modelo D51855 (pouco uso) 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600,00</t>
        </is>
      </c>
      <c r="F121" s="4" t="inlineStr">
        <is>
          <t>50.00</t>
        </is>
      </c>
    </row>
    <row collapsed="false" customFormat="false" customHeight="false" hidden="false" ht="12.1" outlineLevel="0" r="122">
      <c r="A122" s="5" t="s">
        <f>=HYPERLINK("https://leilaoonline.net/lote/detalhe/289450", "341")</f>
      </c>
      <c r="B122" s="4" t="s">
        <f>=HYPERLINK("https://leilaoonline.net/lote/detalhe/289450", " 22 peças - Lixeira de 30 LTS ( divisão- papéis , plásticos e lixo comum) 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500,00</t>
        </is>
      </c>
      <c r="F122" s="4" t="inlineStr">
        <is>
          <t>50.00</t>
        </is>
      </c>
    </row>
    <row collapsed="false" customFormat="false" customHeight="false" hidden="false" ht="12.1" outlineLevel="0" r="123">
      <c r="A123" s="5" t="s">
        <f>=HYPERLINK("https://leilaoonline.net/lote/detalhe/289451", "342")</f>
      </c>
      <c r="B123" s="4" t="s">
        <f>=HYPERLINK("https://leilaoonline.net/lote/detalhe/289451", " Bomba de graxa modelo g12 - 16 PCs e pistola LAGH 400 ( 3 peças )")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300,00</t>
        </is>
      </c>
      <c r="F123" s="4" t="inlineStr">
        <is>
          <t>50.00</t>
        </is>
      </c>
    </row>
    <row collapsed="false" customFormat="false" customHeight="false" hidden="false" ht="12.1" outlineLevel="0" r="124">
      <c r="A124" s="5" t="s">
        <f>=HYPERLINK("https://leilaoonline.net/lote/detalhe/289447", "343")</f>
      </c>
      <c r="B124" s="4" t="s">
        <f>=HYPERLINK("https://leilaoonline.net/lote/detalhe/289447", " Liquidificador industrial marca skymsen modelo L 10")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480,00</t>
        </is>
      </c>
      <c r="F124" s="4" t="inlineStr">
        <is>
          <t>50.00</t>
        </is>
      </c>
    </row>
    <row collapsed="false" customFormat="false" customHeight="false" hidden="false" ht="12.1" outlineLevel="0" r="125">
      <c r="A125" s="5" t="s">
        <f>=HYPERLINK("https://leilaoonline.net/lote/detalhe/289453", "348")</f>
      </c>
      <c r="B125" s="4" t="s">
        <f>=HYPERLINK("https://leilaoonline.net/lote/detalhe/289453", " APROX. 100 PÇS - PONTALETES - MEDIDAS APROXIMADAS 5 X 5 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900,00</t>
        </is>
      </c>
      <c r="F125" s="4" t="inlineStr">
        <is>
          <t>50.00</t>
        </is>
      </c>
    </row>
    <row collapsed="false" customFormat="false" customHeight="false" hidden="false" ht="12.1" outlineLevel="0" r="126">
      <c r="A126" s="5" t="s">
        <f>=HYPERLINK("https://leilaoonline.net/lote/detalhe/289462", "350")</f>
      </c>
      <c r="B126" s="4" t="s">
        <f>=HYPERLINK("https://leilaoonline.net/lote/detalhe/289462", "01 Esmeril , marca Makita modelo GB 602")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150,00</t>
        </is>
      </c>
      <c r="F126" s="4" t="inlineStr">
        <is>
          <t>20.00</t>
        </is>
      </c>
    </row>
    <row collapsed="false" customFormat="false" customHeight="false" hidden="false" ht="12.1" outlineLevel="0" r="127">
      <c r="A127" s="5" t="s">
        <f>=HYPERLINK("https://leilaoonline.net/lote/detalhe/289463", "352")</f>
      </c>
      <c r="B127" s="4" t="s">
        <f>=HYPERLINK("https://leilaoonline.net/lote/detalhe/289463", "02 painéis elétrico , quadro Com.chaves  e contatores conf.foto  ( quadro de 50 x 60 cmts )")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2.500,00</t>
        </is>
      </c>
      <c r="F127" s="4" t="inlineStr">
        <is>
          <t>200.00</t>
        </is>
      </c>
    </row>
    <row collapsed="false" customFormat="false" customHeight="false" hidden="false" ht="12.1" outlineLevel="0" r="128">
      <c r="A128" s="5" t="s">
        <f>=HYPERLINK("https://leilaoonline.net/lote/detalhe/289465", "353")</f>
      </c>
      <c r="B128" s="4" t="s">
        <f>=HYPERLINK("https://leilaoonline.net/lote/detalhe/289465", " 1 pia de aço com cuba de aço inox dimensões 2.8 mts x 70 cmts de largura e outra mesa de 2.3 mts x 60 cmts")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800,00</t>
        </is>
      </c>
      <c r="F128" s="4" t="inlineStr">
        <is>
          <t>50.00</t>
        </is>
      </c>
    </row>
    <row collapsed="false" customFormat="false" customHeight="false" hidden="false" ht="12.1" outlineLevel="0" r="129">
      <c r="A129" s="5" t="s">
        <f>=HYPERLINK("https://leilaoonline.net/lote/detalhe/289470", "354")</f>
      </c>
      <c r="B129" s="4" t="s">
        <f>=HYPERLINK("https://leilaoonline.net/lote/detalhe/289470", " 14 prateleiras desmontadas com Altura de 2.4 mts com 4 bandejas de 40/35 cmts x 90 cmts")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1.000,00</t>
        </is>
      </c>
      <c r="F129" s="4" t="inlineStr">
        <is>
          <t>50.00</t>
        </is>
      </c>
    </row>
    <row collapsed="false" customFormat="false" customHeight="false" hidden="false" ht="12.1" outlineLevel="0" r="130">
      <c r="A130" s="5" t="s">
        <f>=HYPERLINK("https://leilaoonline.net/lote/detalhe/289473", "355")</f>
      </c>
      <c r="B130" s="4" t="s">
        <f>=HYPERLINK("https://leilaoonline.net/lote/detalhe/289473", " Bancada com estrutura de alumínio com a bancada em ferro com as dimensões 90 x 60 cmts")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200,00</t>
        </is>
      </c>
      <c r="F130" s="4" t="inlineStr">
        <is>
          <t>20.00</t>
        </is>
      </c>
    </row>
    <row collapsed="false" customFormat="false" customHeight="false" hidden="false" ht="12.1" outlineLevel="0" r="131">
      <c r="A131" s="5" t="s">
        <f>=HYPERLINK("https://leilaoonline.net/lote/detalhe/289469", "357")</f>
      </c>
      <c r="B131" s="4" t="s">
        <f>=HYPERLINK("https://leilaoonline.net/lote/detalhe/289469", " Transformador a seco 44volts para 127 voltz")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100,00</t>
        </is>
      </c>
      <c r="F131" s="4" t="inlineStr">
        <is>
          <t>20.00</t>
        </is>
      </c>
    </row>
    <row collapsed="false" customFormat="false" customHeight="false" hidden="false" ht="12.1" outlineLevel="0" r="132">
      <c r="A132" s="5" t="s">
        <f>=HYPERLINK("https://leilaoonline.net/lote/detalhe/289467", "358")</f>
      </c>
      <c r="B132" s="4" t="s">
        <f>=HYPERLINK("https://leilaoonline.net/lote/detalhe/289467", " Motor / bomba nova ( sem uso)")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120,00</t>
        </is>
      </c>
      <c r="F132" s="4" t="inlineStr">
        <is>
          <t>20.00</t>
        </is>
      </c>
    </row>
    <row collapsed="false" customFormat="false" customHeight="false" hidden="false" ht="12.1" outlineLevel="0" r="133">
      <c r="A133" s="5" t="s">
        <f>=HYPERLINK("https://leilaoonline.net/lote/detalhe/289471", "359")</f>
      </c>
      <c r="B133" s="4" t="s">
        <f>=HYPERLINK("https://leilaoonline.net/lote/detalhe/289471", " audiômetro inter acústico")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950,00</t>
        </is>
      </c>
      <c r="F133" s="4" t="inlineStr">
        <is>
          <t>30.00</t>
        </is>
      </c>
    </row>
    <row collapsed="false" customFormat="false" customHeight="false" hidden="false" ht="12.1" outlineLevel="0" r="134">
      <c r="A134" s="5" t="s">
        <f>=HYPERLINK("https://leilaoonline.net/lote/detalhe/289474", "360")</f>
      </c>
      <c r="B134" s="4" t="s">
        <f>=HYPERLINK("https://leilaoonline.net/lote/detalhe/289474", " Detetor de tensão")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100,00</t>
        </is>
      </c>
      <c r="F134" s="4" t="inlineStr">
        <is>
          <t>20.00</t>
        </is>
      </c>
    </row>
    <row collapsed="false" customFormat="false" customHeight="false" hidden="false" ht="12.1" outlineLevel="0" r="135">
      <c r="A135" s="5" t="s">
        <f>=HYPERLINK("https://leilaoonline.net/lote/detalhe/289478", "361")</f>
      </c>
      <c r="B135" s="4" t="s">
        <f>=HYPERLINK("https://leilaoonline.net/lote/detalhe/289478", "Aprox. 20 pçs articulador fêmea.  Diâmetro do eixo 3 cmts 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380,00</t>
        </is>
      </c>
      <c r="F135" s="4" t="inlineStr">
        <is>
          <t>30.00</t>
        </is>
      </c>
    </row>
    <row collapsed="false" customFormat="false" customHeight="false" hidden="false" ht="12.1" outlineLevel="0" r="136">
      <c r="A136" s="5" t="s">
        <f>=HYPERLINK("https://leilaoonline.net/lote/detalhe/289479", "362")</f>
      </c>
      <c r="B136" s="4" t="s">
        <f>=HYPERLINK("https://leilaoonline.net/lote/detalhe/289479", "03 radiadores  para motores diesel e empilhadeira")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850,00</t>
        </is>
      </c>
      <c r="F136" s="4" t="inlineStr">
        <is>
          <t>30.00</t>
        </is>
      </c>
    </row>
    <row collapsed="false" customFormat="false" customHeight="false" hidden="false" ht="12.1" outlineLevel="0" r="137">
      <c r="A137" s="5" t="s">
        <f>=HYPERLINK("https://leilaoonline.net/lote/detalhe/289480", "363")</f>
      </c>
      <c r="B137" s="4" t="s">
        <f>=HYPERLINK("https://leilaoonline.net/lote/detalhe/289480", "Aprox. 22 kg de Arame de solda  aço inox 316  ,  diâmetro 3.25,  2.5 e 2mm")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650,00</t>
        </is>
      </c>
      <c r="F137" s="4" t="inlineStr">
        <is>
          <t>30.00</t>
        </is>
      </c>
    </row>
    <row collapsed="false" customFormat="false" customHeight="false" hidden="false" ht="12.1" outlineLevel="0" r="138">
      <c r="A138" s="5" t="s">
        <f>=HYPERLINK("https://leilaoonline.net/lote/detalhe/289481", "364")</f>
      </c>
      <c r="B138" s="4" t="s">
        <f>=HYPERLINK("https://leilaoonline.net/lote/detalhe/289481", "Aquecedor de marmita")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100,00</t>
        </is>
      </c>
      <c r="F138" s="4" t="inlineStr">
        <is>
          <t>20.00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2026-09-02T10:11:52.00Z</dcterms:created>
  <dc:creator>Tellks Tecnologia</dc:creator>
  <cp:revision>0</cp:revision>
</cp:coreProperties>
</file>