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01/08/2025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=HYPERLINK("https://leilaoonline.net/lote/detalhe/288582", "001")</f>
      </c>
      <c r="B11" s="4" t="s">
        <f>=HYPERLINK("https://leilaoonline.net/lote/detalhe/288582", "MOTOCULTIVADOR BUFFALO MOD. BDFE1120PLUS / PARTIDA ELÉTRICA COM ACESSÓRIOS COMPLETO - SEM USO. SEM GARANTIA")</f>
      </c>
      <c r="C11" s="4" t="inlineStr">
        <is>
          <t>Vendido</t>
        </is>
      </c>
      <c r="D11" s="4" t="inlineStr">
        <is>
          <t>12</t>
        </is>
      </c>
      <c r="E11" s="5" t="inlineStr">
        <is>
          <t>5.300,00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=HYPERLINK("https://leilaoonline.net/lote/detalhe/288573", "002")</f>
      </c>
      <c r="B12" s="4" t="s">
        <f>=HYPERLINK("https://leilaoonline.net/lote/detalhe/288573", "REFRIGERADOR MIDEA 294 LITROS - FUNCIONANDO/GELANDO - SEM GARANTIA")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950,00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=HYPERLINK("https://leilaoonline.net/lote/detalhe/288985", "003")</f>
      </c>
      <c r="B13" s="4" t="s">
        <f>=HYPERLINK("https://leilaoonline.net/lote/detalhe/288985", "10 un. ferramentas sem uso ( sinistro de incêndio) sem garantias")</f>
      </c>
      <c r="C13" s="4" t="inlineStr">
        <is>
          <t>Vendido</t>
        </is>
      </c>
      <c r="D13" s="4" t="inlineStr">
        <is>
          <t>7</t>
        </is>
      </c>
      <c r="E13" s="5" t="inlineStr">
        <is>
          <t>790,00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=HYPERLINK("https://leilaoonline.net/lote/detalhe/288986", "004")</f>
      </c>
      <c r="B14" s="4" t="s">
        <f>=HYPERLINK("https://leilaoonline.net/lote/detalhe/288986", "LAVADORA MIDEA 13 KG - SEM USO / AMASSADO/AVARIADA - SEM GARANTIAS")</f>
      </c>
      <c r="C14" s="4" t="inlineStr">
        <is>
          <t>Vendido</t>
        </is>
      </c>
      <c r="D14" s="4" t="inlineStr">
        <is>
          <t>1</t>
        </is>
      </c>
      <c r="E14" s="5" t="inlineStr">
        <is>
          <t>950,00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=HYPERLINK("https://leilaoonline.net/lote/detalhe/288565", "005")</f>
      </c>
      <c r="B15" s="4" t="s">
        <f>=HYPERLINK("https://leilaoonline.net/lote/detalhe/288565", " Forno de embutir Midea 80 litros ( novo sem uso vidro quebrado sem garantia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=HYPERLINK("https://leilaoonline.net/lote/detalhe/288987", "006")</f>
      </c>
      <c r="B16" s="4" t="s">
        <f>=HYPERLINK("https://leilaoonline.net/lote/detalhe/288987", "ADEGA COMPRESSOR 34 GARRAFAS - NOVA SEM USO- COM LEVES DETALHES ESTETICOS - SEM GARANTIAS")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=HYPERLINK("https://leilaoonline.net/lote/detalhe/288547", "007")</f>
      </c>
      <c r="B17" s="4" t="s">
        <f>=HYPERLINK("https://leilaoonline.net/lote/detalhe/288547", "Motor estacionaria Branco (novo sem uso com detalhes estéticos ) - no estado")</f>
      </c>
      <c r="C17" s="4" t="inlineStr">
        <is>
          <t>Vendido</t>
        </is>
      </c>
      <c r="D17" s="4" t="inlineStr">
        <is>
          <t>1</t>
        </is>
      </c>
      <c r="E17" s="5" t="inlineStr">
        <is>
          <t>700,00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=HYPERLINK("https://leilaoonline.net/lote/detalhe/288988", "008")</f>
      </c>
      <c r="B18" s="4" t="s">
        <f>=HYPERLINK("https://leilaoonline.net/lote/detalhe/288988", "COMPRESSOR PRESSURE STORM 200 LITROS - NOVO SEM USO CPM LEVES DATALHES - SEM GARANTIAS")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=HYPERLINK("https://leilaoonline.net/lote/detalhe/288592", "009")</f>
      </c>
      <c r="B19" s="4" t="s">
        <f>=HYPERLINK("https://leilaoonline.net/lote/detalhe/288592", "SUCATA DE BETONEIRA 400LTS. -  COM MOTOR - SEM USO")</f>
      </c>
      <c r="C19" s="4" t="inlineStr">
        <is>
          <t>Vendido</t>
        </is>
      </c>
      <c r="D19" s="4" t="inlineStr">
        <is>
          <t>4</t>
        </is>
      </c>
      <c r="E19" s="5" t="inlineStr">
        <is>
          <t>1.150,00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=HYPERLINK("https://leilaoonline.net/lote/detalhe/288548", "010")</f>
      </c>
      <c r="B20" s="4" t="s">
        <f>=HYPERLINK("https://leilaoonline.net/lote/detalhe/288548", "11un.  filtros para máquinas agrícolas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30.00</t>
        </is>
      </c>
    </row>
    <row collapsed="false" customFormat="false" customHeight="false" hidden="false" ht="12.1" outlineLevel="0" r="21">
      <c r="A21" s="5" t="s">
        <f>=HYPERLINK("https://leilaoonline.net/lote/detalhe/288585", "011")</f>
      </c>
      <c r="B21" s="4" t="s">
        <f>=HYPERLINK("https://leilaoonline.net/lote/detalhe/288585", " 2 CONJUNTOS DE PÉ PARA CARRETA - COMPLETOS COM BARRA ( SEM USO)")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=HYPERLINK("https://leilaoonline.net/lote/detalhe/288583", "012")</f>
      </c>
      <c r="B22" s="4" t="s">
        <f>=HYPERLINK("https://leilaoonline.net/lote/detalhe/288583", "REFRIGERADOR 294 LITROS MIDEA NÃO TESTADO  SEM GARANTIA")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700,00</t>
        </is>
      </c>
      <c r="F22" s="4" t="inlineStr">
        <is>
          <t>30.00</t>
        </is>
      </c>
    </row>
    <row collapsed="false" customFormat="false" customHeight="false" hidden="false" ht="12.1" outlineLevel="0" r="23">
      <c r="A23" s="5" t="s">
        <f>=HYPERLINK("https://leilaoonline.net/lote/detalhe/288584", "013")</f>
      </c>
      <c r="B23" s="4" t="s">
        <f>=HYPERLINK("https://leilaoonline.net/lote/detalhe/288584", "LAVADORA MIDEA 13 KG FUNCIONANDO SEM GARANTIA")</f>
      </c>
      <c r="C23" s="4" t="inlineStr">
        <is>
          <t>Vendido</t>
        </is>
      </c>
      <c r="D23" s="4" t="inlineStr">
        <is>
          <t>1</t>
        </is>
      </c>
      <c r="E23" s="5" t="inlineStr">
        <is>
          <t>700,00</t>
        </is>
      </c>
      <c r="F23" s="4" t="inlineStr">
        <is>
          <t>700.00</t>
        </is>
      </c>
    </row>
    <row collapsed="false" customFormat="false" customHeight="false" hidden="false" ht="12.1" outlineLevel="0" r="24">
      <c r="A24" s="5" t="s">
        <f>=HYPERLINK("https://leilaoonline.net/lote/detalhe/288586", "014")</f>
      </c>
      <c r="B24" s="4" t="s">
        <f>=HYPERLINK("https://leilaoonline.net/lote/detalhe/288586", "SUCATA - FREEZER MIDEA 150 LITROS")</f>
      </c>
      <c r="C24" s="4" t="inlineStr">
        <is>
          <t>Vendido</t>
        </is>
      </c>
      <c r="D24" s="4" t="inlineStr">
        <is>
          <t>2</t>
        </is>
      </c>
      <c r="E24" s="5" t="inlineStr">
        <is>
          <t>120,00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=HYPERLINK("https://leilaoonline.net/lote/detalhe/288989", "015")</f>
      </c>
      <c r="B25" s="4" t="s">
        <f>=HYPERLINK("https://leilaoonline.net/lote/detalhe/288989", "COMPRESSOR PRESSURE STORM 100 LITROS - NOVO SEM USO CPM LEVES DATALHES - SEM GARANTIAS")</f>
      </c>
      <c r="C25" s="4" t="inlineStr">
        <is>
          <t>Vendido</t>
        </is>
      </c>
      <c r="D25" s="4" t="inlineStr">
        <is>
          <t>7</t>
        </is>
      </c>
      <c r="E25" s="5" t="inlineStr">
        <is>
          <t>1.700,00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=HYPERLINK("https://leilaoonline.net/lote/detalhe/288587", "016")</f>
      </c>
      <c r="B26" s="4" t="s">
        <f>=HYPERLINK("https://leilaoonline.net/lote/detalhe/288587", "SUCATA - FORNO MIDEA 80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=HYPERLINK("https://leilaoonline.net/lote/detalhe/288574", "017")</f>
      </c>
      <c r="B27" s="4" t="s">
        <f>=HYPERLINK("https://leilaoonline.net/lote/detalhe/288574", "REFRIGERADOR MIDEA 347 LITROS - NÃO TESTADO SEM GARANTIA")</f>
      </c>
      <c r="C27" s="4" t="inlineStr">
        <is>
          <t>Vendido</t>
        </is>
      </c>
      <c r="D27" s="4" t="inlineStr">
        <is>
          <t>1</t>
        </is>
      </c>
      <c r="E27" s="5" t="inlineStr">
        <is>
          <t>690,00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=HYPERLINK("https://leilaoonline.net/lote/detalhe/290732", "018")</f>
      </c>
      <c r="B28" s="4" t="s">
        <f>=HYPERLINK("https://leilaoonline.net/lote/detalhe/290732", "Cooktop de indução midea sem garantia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=HYPERLINK("https://leilaoonline.net/lote/detalhe/290733", "019")</f>
      </c>
      <c r="B29" s="4" t="s">
        <f>=HYPERLINK("https://leilaoonline.net/lote/detalhe/290733", "Cooktop de indução midea sem garantia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=HYPERLINK("https://leilaoonline.net/lote/detalhe/288588", "020")</f>
      </c>
      <c r="B30" s="4" t="s">
        <f>=HYPERLINK("https://leilaoonline.net/lote/detalhe/288588", "FORNO DE IMBUTIR MIDEA 80 LITROS - VIDRO QUEBRADO - SEM USO SEM GARANTIA")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=HYPERLINK("https://leilaoonline.net/lote/detalhe/288549", "021")</f>
      </c>
      <c r="B31" s="4" t="s">
        <f>=HYPERLINK("https://leilaoonline.net/lote/detalhe/288549", " Cortina de ar Springer 1,50 m - sem uso - avariada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=HYPERLINK("https://leilaoonline.net/lote/detalhe/288589", "022")</f>
      </c>
      <c r="B32" s="4" t="s">
        <f>=HYPERLINK("https://leilaoonline.net/lote/detalhe/288589", "FORNO DE IMBUTIR MIDEA 80 LITROS - VIDRO QUEBRADO - SEM USO SEM GARANTIA")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=HYPERLINK("https://leilaoonline.net/lote/detalhe/290734", "023")</f>
      </c>
      <c r="B33" s="4" t="s">
        <f>=HYPERLINK("https://leilaoonline.net/lote/detalhe/290734", "(Sucata ) 3 un. cooktop midea vidro quebrado sem garantia")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=HYPERLINK("https://leilaoonline.net/lote/detalhe/288564", "024")</f>
      </c>
      <c r="B34" s="4" t="s">
        <f>=HYPERLINK("https://leilaoonline.net/lote/detalhe/288564", " Motobomba Buffalo (nova sem uso sem garantia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780,00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=HYPERLINK("https://leilaoonline.net/lote/detalhe/288566", "027")</f>
      </c>
      <c r="B35" s="4" t="s">
        <f>=HYPERLINK("https://leilaoonline.net/lote/detalhe/288566", " Mangueira 50 metros código 80023 para motobomba")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680,00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=HYPERLINK("https://leilaoonline.net/lote/detalhe/288594", "029")</f>
      </c>
      <c r="B36" s="4" t="s">
        <f>=HYPERLINK("https://leilaoonline.net/lote/detalhe/288594", " COIFA 90 CM MIDEA PRO TOUCH - NOVO SEMM USO -PODENDO TER LEVES DATALHES")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=HYPERLINK("https://leilaoonline.net/lote/detalhe/288590", "030")</f>
      </c>
      <c r="B37" s="4" t="s">
        <f>=HYPERLINK("https://leilaoonline.net/lote/detalhe/288590", "APROX. 55 UN. ACESSORIOS DE CARROS /MOTOS E OUTROS SEM GARANTIA")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=HYPERLINK("https://leilaoonline.net/lote/detalhe/288568", "032")</f>
      </c>
      <c r="B38" s="4" t="s">
        <f>=HYPERLINK("https://leilaoonline.net/lote/detalhe/288568", "02 UN. VIDROS DE MÁQUINA AGRÍCOLA SEM IDENTIFICAÇÃO (SEM USO)")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30.00</t>
        </is>
      </c>
    </row>
    <row collapsed="false" customFormat="false" customHeight="false" hidden="false" ht="12.1" outlineLevel="0" r="39">
      <c r="A39" s="5" t="s">
        <f>=HYPERLINK("https://leilaoonline.net/lote/detalhe/288552", "034")</f>
      </c>
      <c r="B39" s="4" t="s">
        <f>=HYPERLINK("https://leilaoonline.net/lote/detalhe/288552", " COIFA 60CM - ( NOVA SEM USO) - SEM GARANTIA")</f>
      </c>
      <c r="C39" s="4" t="inlineStr">
        <is>
          <t>Vendido</t>
        </is>
      </c>
      <c r="D39" s="4" t="inlineStr">
        <is>
          <t>1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=HYPERLINK("https://leilaoonline.net/lote/detalhe/288551", "038")</f>
      </c>
      <c r="B40" s="4" t="s">
        <f>=HYPERLINK("https://leilaoonline.net/lote/detalhe/288551", " COIFA 60CM - ( NOVA SEM USO) - SEM GARANTIA")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=HYPERLINK("https://leilaoonline.net/lote/detalhe/288591", "040")</f>
      </c>
      <c r="B41" s="4" t="s">
        <f>=HYPERLINK("https://leilaoonline.net/lote/detalhe/288591", "LAVADORA MIDEA 13 KG  - NÃO TESTADO SEM GARANTIA")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=HYPERLINK("https://leilaoonline.net/lote/detalhe/288550", "043")</f>
      </c>
      <c r="B42" s="4" t="s">
        <f>=HYPERLINK("https://leilaoonline.net/lote/detalhe/288550", " LOTE COM DIVERSOS ITENS DE LABORATÓRIO ( VALIDADE 08/25)")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=HYPERLINK("https://leilaoonline.net/lote/detalhe/288593", "045")</f>
      </c>
      <c r="B43" s="4" t="s">
        <f>=HYPERLINK("https://leilaoonline.net/lote/detalhe/288593", " REFRIGERADOR MIDEA 463 LITROS - FUNCIONANDO SEM GARANTIA")</f>
      </c>
      <c r="C43" s="4" t="inlineStr">
        <is>
          <t>Vendido</t>
        </is>
      </c>
      <c r="D43" s="4" t="inlineStr">
        <is>
          <t>1</t>
        </is>
      </c>
      <c r="E43" s="5" t="inlineStr">
        <is>
          <t>850,00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=HYPERLINK("https://leilaoonline.net/lote/detalhe/288567", "046")</f>
      </c>
      <c r="B44" s="4" t="s">
        <f>=HYPERLINK("https://leilaoonline.net/lote/detalhe/288567", " LAVADORA MIDEA 13 KG - AMASSADA/QUEBRADA/SEM GARANTIA")</f>
      </c>
      <c r="C44" s="4" t="inlineStr">
        <is>
          <t>Vendido</t>
        </is>
      </c>
      <c r="D44" s="4" t="inlineStr">
        <is>
          <t>1</t>
        </is>
      </c>
      <c r="E44" s="5" t="inlineStr">
        <is>
          <t>270,00</t>
        </is>
      </c>
      <c r="F44" s="4" t="inlineStr">
        <is>
          <t>30.00</t>
        </is>
      </c>
    </row>
    <row collapsed="false" customFormat="false" customHeight="false" hidden="false" ht="12.1" outlineLevel="0" r="45">
      <c r="A45" s="5" t="s">
        <f>=HYPERLINK("https://leilaoonline.net/lote/detalhe/288595", "047")</f>
      </c>
      <c r="B45" s="4" t="s">
        <f>=HYPERLINK("https://leilaoonline.net/lote/detalhe/288595", " LAVADORA MIDEA 13 KG - WAVE AGITADOR - FUNCINANDO SEM GARANTIAS")</f>
      </c>
      <c r="C45" s="4" t="inlineStr">
        <is>
          <t>Vendido</t>
        </is>
      </c>
      <c r="D45" s="4" t="inlineStr">
        <is>
          <t>1</t>
        </is>
      </c>
      <c r="E45" s="5" t="inlineStr">
        <is>
          <t>650,00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=HYPERLINK("https://leilaoonline.net/lote/detalhe/288557", "050")</f>
      </c>
      <c r="B46" s="4" t="s">
        <f>=HYPERLINK("https://leilaoonline.net/lote/detalhe/288557", " APROX. 54 ITENS PARA CARRETA")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580,00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=HYPERLINK("https://leilaoonline.net/lote/detalhe/288555", "051")</f>
      </c>
      <c r="B47" s="4" t="s">
        <f>=HYPERLINK("https://leilaoonline.net/lote/detalhe/288555", " APROX. 51 PACOTES DE PEPITE PARA LABORATÓRIO")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=HYPERLINK("https://leilaoonline.net/lote/detalhe/288554", "052")</f>
      </c>
      <c r="B48" s="4" t="s">
        <f>=HYPERLINK("https://leilaoonline.net/lote/detalhe/288554", " APROX. 21 PEÇAS PARA BETONEIRA")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=HYPERLINK("https://leilaoonline.net/lote/detalhe/288553", "053")</f>
      </c>
      <c r="B49" s="4" t="s">
        <f>=HYPERLINK("https://leilaoonline.net/lote/detalhe/288553", "[ VÍDEO ] DIVERSAS PEÇAS PARA MOTOBOMBA E OUTROS")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=HYPERLINK("https://leilaoonline.net/lote/detalhe/288556", "054")</f>
      </c>
      <c r="B50" s="4" t="s">
        <f>=HYPERLINK("https://leilaoonline.net/lote/detalhe/288556", " APROX. 120 PEÇAS PARA DOMO")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720,00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=HYPERLINK("https://leilaoonline.net/lote/detalhe/288558", "058")</f>
      </c>
      <c r="B51" s="4" t="s">
        <f>=HYPERLINK("https://leilaoonline.net/lote/detalhe/288558", "14 ITENS - FERRAMENTAS DIVERSAS SEM USO ( RECUPARADAS DE INCÊNDIO/NO ESTADO)")</f>
      </c>
      <c r="C51" s="4" t="inlineStr">
        <is>
          <t>Vendido</t>
        </is>
      </c>
      <c r="D51" s="4" t="inlineStr">
        <is>
          <t>1</t>
        </is>
      </c>
      <c r="E51" s="5" t="inlineStr">
        <is>
          <t>942,00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=HYPERLINK("https://leilaoonline.net/lote/detalhe/288560", "060")</f>
      </c>
      <c r="B52" s="4" t="s">
        <f>=HYPERLINK("https://leilaoonline.net/lote/detalhe/288560", " 02 MOTORES (SINISTRO DE INCENDIO/SUCATA)")</f>
      </c>
      <c r="C52" s="4" t="inlineStr">
        <is>
          <t>Vendido</t>
        </is>
      </c>
      <c r="D52" s="4" t="inlineStr">
        <is>
          <t>1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=HYPERLINK("https://leilaoonline.net/lote/detalhe/288562", "062")</f>
      </c>
      <c r="B53" s="4" t="s">
        <f>=HYPERLINK("https://leilaoonline.net/lote/detalhe/288562", " LOTES COM PEÇAS DIRVERSAS")</f>
      </c>
      <c r="C53" s="4" t="inlineStr">
        <is>
          <t>Vendido</t>
        </is>
      </c>
      <c r="D53" s="4" t="inlineStr">
        <is>
          <t>1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=HYPERLINK("https://leilaoonline.net/lote/detalhe/288569", "063")</f>
      </c>
      <c r="B54" s="4" t="s">
        <f>=HYPERLINK("https://leilaoonline.net/lote/detalhe/288569", "LAVADORA MIDEA 13KG - NÃO TESTADO/SEM GARANTIA")</f>
      </c>
      <c r="C54" s="4" t="inlineStr">
        <is>
          <t>Vendido</t>
        </is>
      </c>
      <c r="D54" s="4" t="inlineStr">
        <is>
          <t>1</t>
        </is>
      </c>
      <c r="E54" s="5" t="inlineStr">
        <is>
          <t>350,00</t>
        </is>
      </c>
      <c r="F54" s="4" t="inlineStr">
        <is>
          <t>30.00</t>
        </is>
      </c>
    </row>
    <row collapsed="false" customFormat="false" customHeight="false" hidden="false" ht="12.1" outlineLevel="0" r="55">
      <c r="A55" s="5" t="s">
        <f>=HYPERLINK("https://leilaoonline.net/lote/detalhe/288559", "070")</f>
      </c>
      <c r="B55" s="4" t="s">
        <f>=HYPERLINK("https://leilaoonline.net/lote/detalhe/288559", " ADEGA EM MDF PARA 140 GARRAFAS COM RODIZIOS MEDIDAS 1,00 X 0,65 - BOM ESTADO")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=HYPERLINK("https://leilaoonline.net/lote/detalhe/288561", "071")</f>
      </c>
      <c r="B56" s="4" t="s">
        <f>=HYPERLINK("https://leilaoonline.net/lote/detalhe/288561", " ADEGA EM MDF PARA 140 GARRAFAS COM RODIZIOS MEDIDAS 1,00 X 0,65 - BOM ESTADO")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=HYPERLINK("https://leilaoonline.net/lote/detalhe/288570", "072")</f>
      </c>
      <c r="B57" s="4" t="s">
        <f>=HYPERLINK("https://leilaoonline.net/lote/detalhe/288570", "LAVADORA MIDEA 13KG - NÃO TESTADO/SEM GARANTIA")</f>
      </c>
      <c r="C57" s="4" t="inlineStr">
        <is>
          <t>Vendido</t>
        </is>
      </c>
      <c r="D57" s="4" t="inlineStr">
        <is>
          <t>1</t>
        </is>
      </c>
      <c r="E57" s="5" t="inlineStr">
        <is>
          <t>350,00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=HYPERLINK("https://leilaoonline.net/lote/detalhe/288571", "074")</f>
      </c>
      <c r="B58" s="4" t="s">
        <f>=HYPERLINK("https://leilaoonline.net/lote/detalhe/288571", "SUCATA DE FREEZER 200 LITROS")</f>
      </c>
      <c r="C58" s="4" t="inlineStr">
        <is>
          <t>Vendido</t>
        </is>
      </c>
      <c r="D58" s="4" t="inlineStr">
        <is>
          <t>4</t>
        </is>
      </c>
      <c r="E58" s="5" t="inlineStr">
        <is>
          <t>190,00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=HYPERLINK("https://leilaoonline.net/lote/detalhe/288563", "075")</f>
      </c>
      <c r="B59" s="4" t="s">
        <f>=HYPERLINK("https://leilaoonline.net/lote/detalhe/288563", "LOTE DE PEÇAS PARA CADEIRAS DE ESCRITÓRIO")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=HYPERLINK("https://leilaoonline.net/lote/detalhe/288572", "079")</f>
      </c>
      <c r="B60" s="4" t="s">
        <f>=HYPERLINK("https://leilaoonline.net/lote/detalhe/288572", "LAVADORA MIDEA 13KG - NÃO TESTADO/SEM GARANTIA")</f>
      </c>
      <c r="C60" s="4" t="inlineStr">
        <is>
          <t>Vendido</t>
        </is>
      </c>
      <c r="D60" s="4" t="inlineStr">
        <is>
          <t>1</t>
        </is>
      </c>
      <c r="E60" s="5" t="inlineStr">
        <is>
          <t>350,00</t>
        </is>
      </c>
      <c r="F60" s="4" t="inlineStr">
        <is>
          <t>30.00</t>
        </is>
      </c>
    </row>
    <row collapsed="false" customFormat="false" customHeight="false" hidden="false" ht="12.1" outlineLevel="0" r="61">
      <c r="A61" s="5" t="s">
        <f>=HYPERLINK("https://leilaoonline.net/lote/detalhe/288545", "1044")</f>
      </c>
      <c r="B61" s="4" t="s">
        <f>=HYPERLINK("https://leilaoonline.net/lote/detalhe/288545", "Caixa 12 unidades -  Vinho Peninsula Single Vineyard Syrah 2021")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240,00</t>
        </is>
      </c>
      <c r="F61" s="4" t="inlineStr">
        <is>
          <t>10.00</t>
        </is>
      </c>
    </row>
    <row collapsed="false" customFormat="false" customHeight="false" hidden="false" ht="12.1" outlineLevel="0" r="62">
      <c r="A62" s="5" t="s">
        <f>=HYPERLINK("https://leilaoonline.net/lote/detalhe/288546", "1054")</f>
      </c>
      <c r="B62" s="4" t="s">
        <f>=HYPERLINK("https://leilaoonline.net/lote/detalhe/288546", " Caixa 12 unidades - Vinho Peninsula Single Vineyard Syrah 2021")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240,00</t>
        </is>
      </c>
      <c r="F62" s="4" t="inlineStr">
        <is>
          <t>10.00</t>
        </is>
      </c>
    </row>
    <row collapsed="false" customFormat="false" customHeight="false" hidden="false" ht="12.1" outlineLevel="0" r="63">
      <c r="A63" s="5" t="s">
        <f>=HYPERLINK("https://leilaoonline.net/lote/detalhe/288579", "1055")</f>
      </c>
      <c r="B63" s="4" t="s">
        <f>=HYPERLINK("https://leilaoonline.net/lote/detalhe/288579", " Caixa 12 unidades - Vinho Peninsula Single Vineyard Syrah  2021")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240,00</t>
        </is>
      </c>
      <c r="F63" s="4" t="inlineStr">
        <is>
          <t>10.00</t>
        </is>
      </c>
    </row>
    <row collapsed="false" customFormat="false" customHeight="false" hidden="false" ht="12.1" outlineLevel="0" r="64">
      <c r="A64" s="5" t="s">
        <f>=HYPERLINK("https://leilaoonline.net/lote/detalhe/288578", "1056")</f>
      </c>
      <c r="B64" s="4" t="s">
        <f>=HYPERLINK("https://leilaoonline.net/lote/detalhe/288578", " Caixa 12 unidades - Vinho Peninsula Single Vineyard Syrah  2021")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240,00</t>
        </is>
      </c>
      <c r="F64" s="4" t="inlineStr">
        <is>
          <t>10.00</t>
        </is>
      </c>
    </row>
    <row collapsed="false" customFormat="false" customHeight="false" hidden="false" ht="12.1" outlineLevel="0" r="65">
      <c r="A65" s="5" t="s">
        <f>=HYPERLINK("https://leilaoonline.net/lote/detalhe/288580", "1058")</f>
      </c>
      <c r="B65" s="4" t="s">
        <f>=HYPERLINK("https://leilaoonline.net/lote/detalhe/288580", "Caixa 12 unidades -  Vinho Peninsula Single Vineyard Syrah 2021")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240,00</t>
        </is>
      </c>
      <c r="F65" s="4" t="inlineStr">
        <is>
          <t>10.00</t>
        </is>
      </c>
    </row>
    <row collapsed="false" customFormat="false" customHeight="false" hidden="false" ht="12.1" outlineLevel="0" r="66">
      <c r="A66" s="5" t="s">
        <f>=HYPERLINK("https://leilaoonline.net/lote/detalhe/288576", "1059")</f>
      </c>
      <c r="B66" s="4" t="s">
        <f>=HYPERLINK("https://leilaoonline.net/lote/detalhe/288576", "Caixa 12 unidades -  Vinho Peninsula Single Vineyard Syrah 2021")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240,00</t>
        </is>
      </c>
      <c r="F66" s="4" t="inlineStr">
        <is>
          <t>10.00</t>
        </is>
      </c>
    </row>
    <row collapsed="false" customFormat="false" customHeight="false" hidden="false" ht="12.1" outlineLevel="0" r="67">
      <c r="A67" s="5" t="s">
        <f>=HYPERLINK("https://leilaoonline.net/lote/detalhe/288575", "1060")</f>
      </c>
      <c r="B67" s="4" t="s">
        <f>=HYPERLINK("https://leilaoonline.net/lote/detalhe/288575", "Caixa 12 unidades -  Vinho Peninsula Single Vineyard Syrah 2021")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240,00</t>
        </is>
      </c>
      <c r="F67" s="4" t="inlineStr">
        <is>
          <t>10.00</t>
        </is>
      </c>
    </row>
    <row collapsed="false" customFormat="false" customHeight="false" hidden="false" ht="12.1" outlineLevel="0" r="68">
      <c r="A68" s="5" t="s">
        <f>=HYPERLINK("https://leilaoonline.net/lote/detalhe/288577", "1061")</f>
      </c>
      <c r="B68" s="4" t="s">
        <f>=HYPERLINK("https://leilaoonline.net/lote/detalhe/288577", "Caixa 12 unidades -  Vinho Peninsula Single Vineyard Syrah 2021")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240,00</t>
        </is>
      </c>
      <c r="F68" s="4" t="inlineStr">
        <is>
          <t>10.00</t>
        </is>
      </c>
    </row>
    <row collapsed="false" customFormat="false" customHeight="false" hidden="false" ht="12.1" outlineLevel="0" r="69">
      <c r="A69" s="5" t="s">
        <f>=HYPERLINK("https://leilaoonline.net/lote/detalhe/288581", "1064")</f>
      </c>
      <c r="B69" s="4" t="s">
        <f>=HYPERLINK("https://leilaoonline.net/lote/detalhe/288581", " Caixa 12 unidades - Vinho Peninsula Single Vineyard Syrah 2021")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240,00</t>
        </is>
      </c>
      <c r="F69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2026-08-12T17:14:51.00Z</dcterms:created>
  <dc:creator>Tellks Tecnologia</dc:creator>
  <cp:revision>0</cp:revision>
</cp:coreProperties>
</file>