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5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CAMINHÃO, GUINDASTE, MÁQUINAS PESADAS COMPONENTES CAT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24/07/2025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=HYPERLINK("https://leilaoonline.net/lote/detalhe/288337", "000")</f>
      </c>
      <c r="B11" s="4" t="s">
        <f>=HYPERLINK("https://leilaoonline.net/lote/detalhe/288337", " Guindaste Industrial Hyster")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35.000,00</t>
        </is>
      </c>
      <c r="F11" s="4" t="inlineStr">
        <is>
          <t>3000.00</t>
        </is>
      </c>
    </row>
    <row collapsed="false" customFormat="false" customHeight="false" hidden="false" ht="12.1" outlineLevel="0" r="12">
      <c r="A12" s="5" t="s">
        <f>=HYPERLINK("https://leilaoonline.net/lote/detalhe/288338", "001")</f>
      </c>
      <c r="B12" s="4" t="s">
        <f>=HYPERLINK("https://leilaoonline.net/lote/detalhe/288338", " Rolo Compactador Dinapac CG11, Liso Reboçável com Carretinha")</f>
      </c>
      <c r="C12" s="4" t="inlineStr">
        <is>
          <t>Não vendido</t>
        </is>
      </c>
      <c r="D12" s="4" t="inlineStr">
        <is>
          <t>1</t>
        </is>
      </c>
      <c r="E12" s="5" t="inlineStr">
        <is>
          <t>20.000,00</t>
        </is>
      </c>
      <c r="F12" s="4" t="inlineStr">
        <is>
          <t>2500.00</t>
        </is>
      </c>
    </row>
    <row collapsed="false" customFormat="false" customHeight="false" hidden="false" ht="12.1" outlineLevel="0" r="13">
      <c r="A13" s="5" t="s">
        <f>=HYPERLINK("https://leilaoonline.net/lote/detalhe/288339", "003")</f>
      </c>
      <c r="B13" s="4" t="s">
        <f>=HYPERLINK("https://leilaoonline.net/lote/detalhe/288339", " Caminhão Mercedes Bens 1932 Cavalo mecânico clássico")</f>
      </c>
      <c r="C13" s="4" t="inlineStr">
        <is>
          <t>Não vendido</t>
        </is>
      </c>
      <c r="D13" s="4" t="inlineStr">
        <is>
          <t>1</t>
        </is>
      </c>
      <c r="E13" s="5" t="inlineStr">
        <is>
          <t>25.000,00</t>
        </is>
      </c>
      <c r="F13" s="4" t="inlineStr">
        <is>
          <t>3000.00</t>
        </is>
      </c>
    </row>
    <row collapsed="false" customFormat="false" customHeight="false" hidden="false" ht="12.1" outlineLevel="0" r="14">
      <c r="A14" s="5" t="s">
        <f>=HYPERLINK("https://leilaoonline.net/lote/detalhe/288320", "004")</f>
      </c>
      <c r="B14" s="4" t="s">
        <f>=HYPERLINK("https://leilaoonline.net/lote/detalhe/288320", " LOTE DE PNEUS 10.00 X 24 (4 UNIDADES )")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=HYPERLINK("https://leilaoonline.net/lote/detalhe/288321", "005")</f>
      </c>
      <c r="B15" s="4" t="s">
        <f>=HYPERLINK("https://leilaoonline.net/lote/detalhe/288321", " LOTE DE PNEUS 14.00 X 24 (2 UNIDADES )")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=HYPERLINK("https://leilaoonline.net/lote/detalhe/288323", "006")</f>
      </c>
      <c r="B16" s="4" t="s">
        <f>=HYPERLINK("https://leilaoonline.net/lote/detalhe/288323", " PNEU 23,5 X 25 ( 1 UNIDADE )")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=HYPERLINK("https://leilaoonline.net/lote/detalhe/288322", "007")</f>
      </c>
      <c r="B17" s="4" t="s">
        <f>=HYPERLINK("https://leilaoonline.net/lote/detalhe/288322", " LOTE DE PNEUS 17,5 X 25 ( 4 UNIDADES )")</f>
      </c>
      <c r="C17" s="4" t="inlineStr">
        <is>
          <t>Não vendido</t>
        </is>
      </c>
      <c r="D17" s="4" t="inlineStr">
        <is>
          <t>1</t>
        </is>
      </c>
      <c r="E17" s="5" t="inlineStr">
        <is>
          <t>1.000,00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=HYPERLINK("https://leilaoonline.net/lote/detalhe/288336", "008")</f>
      </c>
      <c r="B18" s="4" t="s">
        <f>=HYPERLINK("https://leilaoonline.net/lote/detalhe/288336", "[ VÍDEO ] PAR DE COLAR KOMATSU PC 600 APLICAÇÃO CAT D8K E D8H 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12.000,00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=HYPERLINK("https://leilaoonline.net/lote/detalhe/288335", "009")</f>
      </c>
      <c r="B19" s="4" t="s">
        <f>=HYPERLINK("https://leilaoonline.net/lote/detalhe/288335", "MOTOR AGRALE 1 CILINDRO ")</f>
      </c>
      <c r="C19" s="4" t="inlineStr">
        <is>
          <t>Vendido</t>
        </is>
      </c>
      <c r="D19" s="4" t="inlineStr">
        <is>
          <t>1</t>
        </is>
      </c>
      <c r="E19" s="5" t="inlineStr">
        <is>
          <t>500,00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=HYPERLINK("https://leilaoonline.net/lote/detalhe/288319", "010")</f>
      </c>
      <c r="B20" s="4" t="s">
        <f>=HYPERLINK("https://leilaoonline.net/lote/detalhe/288319", " PNEU MOTOSCRIP 29,5 X 25 (1 UNIDADE )")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2.500,00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=HYPERLINK("https://leilaoonline.net/lote/detalhe/288318", "011")</f>
      </c>
      <c r="B21" s="4" t="s">
        <f>=HYPERLINK("https://leilaoonline.net/lote/detalhe/288318", " LOTE DE PNEUS 18.00 X 33 (14 UNIDADES )")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2.500,00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=HYPERLINK("https://leilaoonline.net/lote/detalhe/288325", "012")</f>
      </c>
      <c r="B22" s="4" t="s">
        <f>=HYPERLINK("https://leilaoonline.net/lote/detalhe/288325", " BOMBA DE TRANSMISSÃO CAT D6R")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=HYPERLINK("https://leilaoonline.net/lote/detalhe/288327", "013")</f>
      </c>
      <c r="B23" s="4" t="s">
        <f>=HYPERLINK("https://leilaoonline.net/lote/detalhe/288327", " CONVERSOR DE TORQUE CAT 420E")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=HYPERLINK("https://leilaoonline.net/lote/detalhe/288330", "014")</f>
      </c>
      <c r="B24" s="4" t="s">
        <f>=HYPERLINK("https://leilaoonline.net/lote/detalhe/288330", " BOMBA HIDRAULICA (CHARUTO ) KOMATSU WA 380")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7.000,00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=HYPERLINK("https://leilaoonline.net/lote/detalhe/288331", "015")</f>
      </c>
      <c r="B25" s="4" t="s">
        <f>=HYPERLINK("https://leilaoonline.net/lote/detalhe/288331", " BOMBA HIDRAULICA CAT 938H")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7.000,00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=HYPERLINK("https://leilaoonline.net/lote/detalhe/288332", "016")</f>
      </c>
      <c r="B26" s="4" t="s">
        <f>=HYPERLINK("https://leilaoonline.net/lote/detalhe/288332", " COMANDO HIDRAULICO CAT 140 M")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3.000,00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=HYPERLINK("https://leilaoonline.net/lote/detalhe/288333", "017")</f>
      </c>
      <c r="B27" s="4" t="s">
        <f>=HYPERLINK("https://leilaoonline.net/lote/detalhe/288333", " BOMBA HIDRAULICA CAT 966R")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=HYPERLINK("https://leilaoonline.net/lote/detalhe/288334", "018")</f>
      </c>
      <c r="B28" s="4" t="s">
        <f>=HYPERLINK("https://leilaoonline.net/lote/detalhe/288334", " BOMBA HIDRAULICA KOMATSU PC 200")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10.000,00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=HYPERLINK("https://leilaoonline.net/lote/detalhe/288262", "019")</f>
      </c>
      <c r="B29" s="4" t="s">
        <f>=HYPERLINK("https://leilaoonline.net/lote/detalhe/288262", " radiador Patrol Caterpillar 120 b")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=HYPERLINK("https://leilaoonline.net/lote/detalhe/288261", "020")</f>
      </c>
      <c r="B30" s="4" t="s">
        <f>=HYPERLINK("https://leilaoonline.net/lote/detalhe/288261", " transmissão Patrol Caterpillar 120 b")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3.000,00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=HYPERLINK("https://leilaoonline.net/lote/detalhe/288291", "021")</f>
      </c>
      <c r="B31" s="4" t="s">
        <f>=HYPERLINK("https://leilaoonline.net/lote/detalhe/288291", " PAR DE CUBO DE TRAÇÃO CAT 135H")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10.000,00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=HYPERLINK("https://leilaoonline.net/lote/detalhe/288289", "022")</f>
      </c>
      <c r="B32" s="4" t="s">
        <f>=HYPERLINK("https://leilaoonline.net/lote/detalhe/288289", " BOMBA HIDRAULICA CAT 330/336")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10.000,00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=HYPERLINK("https://leilaoonline.net/lote/detalhe/288270", "024")</f>
      </c>
      <c r="B33" s="4" t="s">
        <f>=HYPERLINK("https://leilaoonline.net/lote/detalhe/288270", "CABINE EC460 (VAZIA) 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1.500,00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=HYPERLINK("https://leilaoonline.net/lote/detalhe/288287", "025")</f>
      </c>
      <c r="B34" s="4" t="s">
        <f>=HYPERLINK("https://leilaoonline.net/lote/detalhe/288287", "REDUTOR SIEMENS 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4.000,00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=HYPERLINK("https://leilaoonline.net/lote/detalhe/288279", "026")</f>
      </c>
      <c r="B35" s="4" t="s">
        <f>=HYPERLINK("https://leilaoonline.net/lote/detalhe/288279", " COMANDO HIDRÁULICO CATERPILLAR 140 M")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2.500,00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=HYPERLINK("https://leilaoonline.net/lote/detalhe/288302", "027")</f>
      </c>
      <c r="B36" s="4" t="s">
        <f>=HYPERLINK("https://leilaoonline.net/lote/detalhe/288302", " PNEU COM RODA 29,5-29 CAT 621R")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2.500,00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=HYPERLINK("https://leilaoonline.net/lote/detalhe/288271", "028")</f>
      </c>
      <c r="B37" s="4" t="s">
        <f>=HYPERLINK("https://leilaoonline.net/lote/detalhe/288271", " bloco Caterpillar 3116")</f>
      </c>
      <c r="C37" s="4" t="inlineStr">
        <is>
          <t>Não vendido</t>
        </is>
      </c>
      <c r="D37" s="4" t="inlineStr">
        <is>
          <t>2</t>
        </is>
      </c>
      <c r="E37" s="5" t="inlineStr">
        <is>
          <t>3.250,00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=HYPERLINK("https://leilaoonline.net/lote/detalhe/288272", "029")</f>
      </c>
      <c r="B38" s="4" t="s">
        <f>=HYPERLINK("https://leilaoonline.net/lote/detalhe/288272", " cabeçote Caterpillar 3116")</f>
      </c>
      <c r="C38" s="4" t="inlineStr">
        <is>
          <t>Não vendido</t>
        </is>
      </c>
      <c r="D38" s="4" t="inlineStr">
        <is>
          <t>1</t>
        </is>
      </c>
      <c r="E38" s="5" t="inlineStr">
        <is>
          <t>2.500,00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=HYPERLINK("https://leilaoonline.net/lote/detalhe/288310", "030")</f>
      </c>
      <c r="B39" s="4" t="s">
        <f>=HYPERLINK("https://leilaoonline.net/lote/detalhe/288310", " TRANSMISSÃO CAT 621R")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5.000,00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=HYPERLINK("https://leilaoonline.net/lote/detalhe/288276", "031")</f>
      </c>
      <c r="B40" s="4" t="s">
        <f>=HYPERLINK("https://leilaoonline.net/lote/detalhe/288276", "CABINE LIEBHERR . APLICAÇÃO 942/944 (VAZIA)")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1.500,00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=HYPERLINK("https://leilaoonline.net/lote/detalhe/288275", "032")</f>
      </c>
      <c r="B41" s="4" t="s">
        <f>=HYPERLINK("https://leilaoonline.net/lote/detalhe/288275", " comando final 954")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6.000,00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=HYPERLINK("https://leilaoonline.net/lote/detalhe/288273", "033")</f>
      </c>
      <c r="B42" s="4" t="s">
        <f>=HYPERLINK("https://leilaoonline.net/lote/detalhe/288273", " bloco Caterpillar C11")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18.000,00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=HYPERLINK("https://leilaoonline.net/lote/detalhe/288274", "034")</f>
      </c>
      <c r="B43" s="4" t="s">
        <f>=HYPERLINK("https://leilaoonline.net/lote/detalhe/288274", " cabeçote Caterpillar C11")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12.000,00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=HYPERLINK("https://leilaoonline.net/lote/detalhe/288264", "035")</f>
      </c>
      <c r="B44" s="4" t="s">
        <f>=HYPERLINK("https://leilaoonline.net/lote/detalhe/288264", " transmissão Caterpillar D8H")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1.000,00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=HYPERLINK("https://leilaoonline.net/lote/detalhe/288265", "036")</f>
      </c>
      <c r="B45" s="4" t="s">
        <f>=HYPERLINK("https://leilaoonline.net/lote/detalhe/288265", " radiador Caterpillar D7E")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1.000,00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=HYPERLINK("https://leilaoonline.net/lote/detalhe/288263", "037")</f>
      </c>
      <c r="B46" s="4" t="s">
        <f>=HYPERLINK("https://leilaoonline.net/lote/detalhe/288263", "ESCALIFICADOR CATERPILLAR 140 m completo com contrapeso")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15.000,00</t>
        </is>
      </c>
      <c r="F46" s="4" t="inlineStr">
        <is>
          <t>1000.00</t>
        </is>
      </c>
    </row>
    <row collapsed="false" customFormat="false" customHeight="false" hidden="false" ht="12.1" outlineLevel="0" r="47">
      <c r="A47" s="5" t="s">
        <f>=HYPERLINK("https://leilaoonline.net/lote/detalhe/288266", "038")</f>
      </c>
      <c r="B47" s="4" t="s">
        <f>=HYPERLINK("https://leilaoonline.net/lote/detalhe/288266", "DIFERENCIAL GUINCHO GALION   TEMATERRA SP 255")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8.000,00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=HYPERLINK("https://leilaoonline.net/lote/detalhe/288267", "039")</f>
      </c>
      <c r="B48" s="4" t="s">
        <f>=HYPERLINK("https://leilaoonline.net/lote/detalhe/288267", "truque com mola CATERPILLAR D6-C  COM RODA GUIA 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2.500,00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=HYPERLINK("https://leilaoonline.net/lote/detalhe/288304", "040")</f>
      </c>
      <c r="B49" s="4" t="s">
        <f>=HYPERLINK("https://leilaoonline.net/lote/detalhe/288304", " MOTOR CAT D333-977")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15.000,00</t>
        </is>
      </c>
      <c r="F49" s="4" t="inlineStr">
        <is>
          <t>1000.00</t>
        </is>
      </c>
    </row>
    <row collapsed="false" customFormat="false" customHeight="false" hidden="false" ht="12.1" outlineLevel="0" r="50">
      <c r="A50" s="5" t="s">
        <f>=HYPERLINK("https://leilaoonline.net/lote/detalhe/288324", "041")</f>
      </c>
      <c r="B50" s="4" t="s">
        <f>=HYPERLINK("https://leilaoonline.net/lote/detalhe/288324", " COLUNA DE DIREÇÃO COMPLETA CAT 938G")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5.000,00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=HYPERLINK("https://leilaoonline.net/lote/detalhe/288297", "042")</f>
      </c>
      <c r="B51" s="4" t="s">
        <f>=HYPERLINK("https://leilaoonline.net/lote/detalhe/288297", " MOTOR DE GIRO KOMATSU PC 600")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5.000,00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=HYPERLINK("https://leilaoonline.net/lote/detalhe/288309", "043")</f>
      </c>
      <c r="B52" s="4" t="s">
        <f>=HYPERLINK("https://leilaoonline.net/lote/detalhe/288309", " RADIADOR COMPLETO CAT 621R")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2.500,00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=HYPERLINK("https://leilaoonline.net/lote/detalhe/288248", "044")</f>
      </c>
      <c r="B53" s="4" t="s">
        <f>=HYPERLINK("https://leilaoonline.net/lote/detalhe/288248", "Cabine Doosan DL250 (VAZIA)")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2.500,00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=HYPERLINK("https://leilaoonline.net/lote/detalhe/288280", "045")</f>
      </c>
      <c r="B54" s="4" t="s">
        <f>=HYPERLINK("https://leilaoonline.net/lote/detalhe/288280", " TRANSMISSÃO CATERPILLAR 140M")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20.000,00</t>
        </is>
      </c>
      <c r="F54" s="4" t="inlineStr">
        <is>
          <t>1000.00</t>
        </is>
      </c>
    </row>
    <row collapsed="false" customFormat="false" customHeight="false" hidden="false" ht="12.1" outlineLevel="0" r="55">
      <c r="A55" s="5" t="s">
        <f>=HYPERLINK("https://leilaoonline.net/lote/detalhe/288329", "046")</f>
      </c>
      <c r="B55" s="4" t="s">
        <f>=HYPERLINK("https://leilaoonline.net/lote/detalhe/288329", " COLUNA DE DIREÇAÕ COMPLETA CASE 721C")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1.500,00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=HYPERLINK("https://leilaoonline.net/lote/detalhe/288328", "047")</f>
      </c>
      <c r="B56" s="4" t="s">
        <f>=HYPERLINK("https://leilaoonline.net/lote/detalhe/288328", " COMANDO HIDRAULICO VOLVO G940")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5.000,00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=HYPERLINK("https://leilaoonline.net/lote/detalhe/288326", "048")</f>
      </c>
      <c r="B57" s="4" t="s">
        <f>=HYPERLINK("https://leilaoonline.net/lote/detalhe/288326", " BOMBA DE TRANSMISSÃO CAT 938 H")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1.500,00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=HYPERLINK("https://leilaoonline.net/lote/detalhe/288236", "051")</f>
      </c>
      <c r="B58" s="4" t="s">
        <f>=HYPERLINK("https://leilaoonline.net/lote/detalhe/288236", " COMANDO FINAL CATERPILLAR D6R")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10.000,00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=HYPERLINK("https://leilaoonline.net/lote/detalhe/288237", "052")</f>
      </c>
      <c r="B59" s="4" t="s">
        <f>=HYPERLINK("https://leilaoonline.net/lote/detalhe/288237", " EIXO DIANTEIRO CATERPILLAR 938H")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10.000,00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=HYPERLINK("https://leilaoonline.net/lote/detalhe/288238", "053")</f>
      </c>
      <c r="B60" s="4" t="s">
        <f>=HYPERLINK("https://leilaoonline.net/lote/detalhe/288238", " CONVERSOR DE TORQUE CATERPILLAR D6T")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10.000,00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=HYPERLINK("https://leilaoonline.net/lote/detalhe/288316", "054")</f>
      </c>
      <c r="B61" s="4" t="s">
        <f>=HYPERLINK("https://leilaoonline.net/lote/detalhe/288316", " LÃMINA DA VOLVO G 940")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2.000,00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=HYPERLINK("https://leilaoonline.net/lote/detalhe/288293", "055")</f>
      </c>
      <c r="B62" s="4" t="s">
        <f>=HYPERLINK("https://leilaoonline.net/lote/detalhe/288293", " TRANSMISSÃO DO ROLO DINAPAC")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5.000,00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=HYPERLINK("https://leilaoonline.net/lote/detalhe/288314", "056")</f>
      </c>
      <c r="B63" s="4" t="s">
        <f>=HYPERLINK("https://leilaoonline.net/lote/detalhe/288314", " COMPRESSOR DE AR CAT 3306")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2.000,00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=HYPERLINK("https://leilaoonline.net/lote/detalhe/288239", "058")</f>
      </c>
      <c r="B64" s="4" t="s">
        <f>=HYPERLINK("https://leilaoonline.net/lote/detalhe/288239", "CABEÇOTE CATERPILLAR 3306 COM PLACA")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2.500,00</t>
        </is>
      </c>
      <c r="F64" s="4" t="inlineStr">
        <is>
          <t>500.00</t>
        </is>
      </c>
    </row>
    <row collapsed="false" customFormat="false" customHeight="false" hidden="false" ht="12.1" outlineLevel="0" r="65">
      <c r="A65" s="5" t="s">
        <f>=HYPERLINK("https://leilaoonline.net/lote/detalhe/288298", "059")</f>
      </c>
      <c r="B65" s="4" t="s">
        <f>=HYPERLINK("https://leilaoonline.net/lote/detalhe/288298", " TROCADOR DE CALOR CAT 950 H")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1.000,00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=HYPERLINK("https://leilaoonline.net/lote/detalhe/288241", "060")</f>
      </c>
      <c r="B66" s="4" t="s">
        <f>=HYPERLINK("https://leilaoonline.net/lote/detalhe/288241", " EIXO DIANTEIRO CATERPILLAR 966H")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1.000,00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=HYPERLINK("https://leilaoonline.net/lote/detalhe/288240", "061")</f>
      </c>
      <c r="B67" s="4" t="s">
        <f>=HYPERLINK("https://leilaoonline.net/lote/detalhe/288240", " CABEÇOTE CATERPILLAR  3126 B")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1.000,00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=HYPERLINK("https://leilaoonline.net/lote/detalhe/288242", "064")</f>
      </c>
      <c r="B68" s="4" t="s">
        <f>=HYPERLINK("https://leilaoonline.net/lote/detalhe/288242", " LOTE COM 4 PISTOES DIVERSOS")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1.000,00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=HYPERLINK("https://leilaoonline.net/lote/detalhe/288311", "065")</f>
      </c>
      <c r="B69" s="4" t="s">
        <f>=HYPERLINK("https://leilaoonline.net/lote/detalhe/288311", " COMANDO FINAL KOMATSU PC-600")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1.500,00</t>
        </is>
      </c>
      <c r="F69" s="4" t="inlineStr">
        <is>
          <t>500.00</t>
        </is>
      </c>
    </row>
    <row collapsed="false" customFormat="false" customHeight="false" hidden="false" ht="12.1" outlineLevel="0" r="70">
      <c r="A70" s="5" t="s">
        <f>=HYPERLINK("https://leilaoonline.net/lote/detalhe/288292", "066")</f>
      </c>
      <c r="B70" s="4" t="s">
        <f>=HYPERLINK("https://leilaoonline.net/lote/detalhe/288292", " DIFERENCIAL DIANTEIRO KOMATSU WA380")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5.000,00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=HYPERLINK("https://leilaoonline.net/lote/detalhe/288243", "067")</f>
      </c>
      <c r="B71" s="4" t="s">
        <f>=HYPERLINK("https://leilaoonline.net/lote/detalhe/288243", "TRANSMISSÃO CATERPILLAR 950G")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7.500,00</t>
        </is>
      </c>
      <c r="F71" s="4" t="inlineStr">
        <is>
          <t>500.00</t>
        </is>
      </c>
    </row>
    <row collapsed="false" customFormat="false" customHeight="false" hidden="false" ht="12.1" outlineLevel="0" r="72">
      <c r="A72" s="5" t="s">
        <f>=HYPERLINK("https://leilaoonline.net/lote/detalhe/288301", "068")</f>
      </c>
      <c r="B72" s="4" t="s">
        <f>=HYPERLINK("https://leilaoonline.net/lote/detalhe/288301", " COROA DE GIRO VOLVO EC460")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5.000,00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=HYPERLINK("https://leilaoonline.net/lote/detalhe/288305", "072")</f>
      </c>
      <c r="B73" s="4" t="s">
        <f>=HYPERLINK("https://leilaoonline.net/lote/detalhe/288305", " COMANDO HIDRAULICO VOLVO EC460")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1.500,00</t>
        </is>
      </c>
      <c r="F73" s="4" t="inlineStr">
        <is>
          <t>250.00</t>
        </is>
      </c>
    </row>
    <row collapsed="false" customFormat="false" customHeight="false" hidden="false" ht="12.1" outlineLevel="0" r="74">
      <c r="A74" s="5" t="s">
        <f>=HYPERLINK("https://leilaoonline.net/lote/detalhe/288299", "076")</f>
      </c>
      <c r="B74" s="4" t="s">
        <f>=HYPERLINK("https://leilaoonline.net/lote/detalhe/288299", " PAR DE ESTEIRA ESCAVADEIRA KOMATSU PC600")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2.500,00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=HYPERLINK("https://leilaoonline.net/lote/detalhe/288315", "080")</f>
      </c>
      <c r="B75" s="4" t="s">
        <f>=HYPERLINK("https://leilaoonline.net/lote/detalhe/288315", " COMANDO FINAL JCB 330LC (UNIDADE)")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5.000,00</t>
        </is>
      </c>
      <c r="F75" s="4" t="inlineStr">
        <is>
          <t>250.00</t>
        </is>
      </c>
    </row>
    <row collapsed="false" customFormat="false" customHeight="false" hidden="false" ht="12.1" outlineLevel="0" r="76">
      <c r="A76" s="5" t="s">
        <f>=HYPERLINK("https://leilaoonline.net/lote/detalhe/288295", "081")</f>
      </c>
      <c r="B76" s="4" t="s">
        <f>=HYPERLINK("https://leilaoonline.net/lote/detalhe/288295", " TRANSMISSÃO 924G")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10.000,00</t>
        </is>
      </c>
      <c r="F76" s="4" t="inlineStr">
        <is>
          <t>500.00</t>
        </is>
      </c>
    </row>
    <row collapsed="false" customFormat="false" customHeight="false" hidden="false" ht="12.1" outlineLevel="0" r="77">
      <c r="A77" s="5" t="s">
        <f>=HYPERLINK("https://leilaoonline.net/lote/detalhe/288245", "083")</f>
      </c>
      <c r="B77" s="4" t="s">
        <f>=HYPERLINK("https://leilaoonline.net/lote/detalhe/288245", " TRANSMISSÃO CATERPILLAR D8N")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10.000,00</t>
        </is>
      </c>
      <c r="F77" s="4" t="inlineStr">
        <is>
          <t>500.00</t>
        </is>
      </c>
    </row>
    <row collapsed="false" customFormat="false" customHeight="false" hidden="false" ht="12.1" outlineLevel="0" r="78">
      <c r="A78" s="5" t="s">
        <f>=HYPERLINK("https://leilaoonline.net/lote/detalhe/288244", "084")</f>
      </c>
      <c r="B78" s="4" t="s">
        <f>=HYPERLINK("https://leilaoonline.net/lote/detalhe/288244", " TRANSMISSÃO FG 85")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10.000,00</t>
        </is>
      </c>
      <c r="F78" s="4" t="inlineStr">
        <is>
          <t>500.00</t>
        </is>
      </c>
    </row>
    <row collapsed="false" customFormat="false" customHeight="false" hidden="false" ht="12.1" outlineLevel="0" r="79">
      <c r="A79" s="5" t="s">
        <f>=HYPERLINK("https://leilaoonline.net/lote/detalhe/288249", "099")</f>
      </c>
      <c r="B79" s="4" t="s">
        <f>=HYPERLINK("https://leilaoonline.net/lote/detalhe/288249", " CABEÇOTE DE MOTOR CUMMINS SMALLCAM")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1.000,00</t>
        </is>
      </c>
      <c r="F79" s="4" t="inlineStr">
        <is>
          <t>250.00</t>
        </is>
      </c>
    </row>
    <row collapsed="false" customFormat="false" customHeight="false" hidden="false" ht="12.1" outlineLevel="0" r="80">
      <c r="A80" s="5" t="s">
        <f>=HYPERLINK("https://leilaoonline.net/lote/detalhe/288250", "103")</f>
      </c>
      <c r="B80" s="4" t="s">
        <f>=HYPERLINK("https://leilaoonline.net/lote/detalhe/288250", " RODA DA VOLVO A35")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1.000,00</t>
        </is>
      </c>
      <c r="F80" s="4" t="inlineStr">
        <is>
          <t>250.00</t>
        </is>
      </c>
    </row>
    <row collapsed="false" customFormat="false" customHeight="false" hidden="false" ht="12.1" outlineLevel="0" r="81">
      <c r="A81" s="5" t="s">
        <f>=HYPERLINK("https://leilaoonline.net/lote/detalhe/288255", "104")</f>
      </c>
      <c r="B81" s="4" t="s">
        <f>=HYPERLINK("https://leilaoonline.net/lote/detalhe/288255", " COROA REDUTOR E PINHÃO CATERPILLAR D8K")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1.000,00</t>
        </is>
      </c>
      <c r="F81" s="4" t="inlineStr">
        <is>
          <t>250.00</t>
        </is>
      </c>
    </row>
    <row collapsed="false" customFormat="false" customHeight="false" hidden="false" ht="12.1" outlineLevel="0" r="82">
      <c r="A82" s="5" t="s">
        <f>=HYPERLINK("https://leilaoonline.net/lote/detalhe/288252", "106")</f>
      </c>
      <c r="B82" s="4" t="s">
        <f>=HYPERLINK("https://leilaoonline.net/lote/detalhe/288252", " RODA DA MOTONIVELADORA CATERPILLAR 135H")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1.000,00</t>
        </is>
      </c>
      <c r="F82" s="4" t="inlineStr">
        <is>
          <t>250.00</t>
        </is>
      </c>
    </row>
    <row collapsed="false" customFormat="false" customHeight="false" hidden="false" ht="12.1" outlineLevel="0" r="83">
      <c r="A83" s="5" t="s">
        <f>=HYPERLINK("https://leilaoonline.net/lote/detalhe/288251", "107")</f>
      </c>
      <c r="B83" s="4" t="s">
        <f>=HYPERLINK("https://leilaoonline.net/lote/detalhe/288251", " LAMINA DE MOTONIVELADORA CATERPILLAR 135H")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1.000,00</t>
        </is>
      </c>
      <c r="F83" s="4" t="inlineStr">
        <is>
          <t>250.00</t>
        </is>
      </c>
    </row>
    <row collapsed="false" customFormat="false" customHeight="false" hidden="false" ht="12.1" outlineLevel="0" r="84">
      <c r="A84" s="5" t="s">
        <f>=HYPERLINK("https://leilaoonline.net/lote/detalhe/288253", "108")</f>
      </c>
      <c r="B84" s="4" t="s">
        <f>=HYPERLINK("https://leilaoonline.net/lote/detalhe/288253", " COROA DE GIRO CATERPILLAR 120B")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1.000,00</t>
        </is>
      </c>
      <c r="F84" s="4" t="inlineStr">
        <is>
          <t>250.00</t>
        </is>
      </c>
    </row>
    <row collapsed="false" customFormat="false" customHeight="false" hidden="false" ht="12.1" outlineLevel="0" r="85">
      <c r="A85" s="5" t="s">
        <f>=HYPERLINK("https://leilaoonline.net/lote/detalhe/288254", "110")</f>
      </c>
      <c r="B85" s="4" t="s">
        <f>=HYPERLINK("https://leilaoonline.net/lote/detalhe/288254", "PAR DE RODA GUIA KOMATSU PC150")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1.500,00</t>
        </is>
      </c>
      <c r="F85" s="4" t="inlineStr">
        <is>
          <t>250.00</t>
        </is>
      </c>
    </row>
    <row collapsed="false" customFormat="false" customHeight="false" hidden="false" ht="12.1" outlineLevel="0" r="86">
      <c r="A86" s="5" t="s">
        <f>=HYPERLINK("https://leilaoonline.net/lote/detalhe/288340", "114")</f>
      </c>
      <c r="B86" s="4" t="s">
        <f>=HYPERLINK("https://leilaoonline.net/lote/detalhe/288340", "3 PISTÕES DA FIATALIS 105")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1.000,00</t>
        </is>
      </c>
      <c r="F86" s="4" t="inlineStr">
        <is>
          <t>250.00</t>
        </is>
      </c>
    </row>
    <row collapsed="false" customFormat="false" customHeight="false" hidden="false" ht="12.1" outlineLevel="0" r="87">
      <c r="A87" s="5" t="s">
        <f>=HYPERLINK("https://leilaoonline.net/lote/detalhe/288246", "116")</f>
      </c>
      <c r="B87" s="4" t="s">
        <f>=HYPERLINK("https://leilaoonline.net/lote/detalhe/288246", " PISTÃO DA LAMINA DE CATERPILLAR D6N")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1.000,00</t>
        </is>
      </c>
      <c r="F87" s="4" t="inlineStr">
        <is>
          <t>250.00</t>
        </is>
      </c>
    </row>
    <row collapsed="false" customFormat="false" customHeight="false" hidden="false" ht="12.1" outlineLevel="0" r="88">
      <c r="A88" s="5" t="s">
        <f>=HYPERLINK("https://leilaoonline.net/lote/detalhe/288247", "119")</f>
      </c>
      <c r="B88" s="4" t="s">
        <f>=HYPERLINK("https://leilaoonline.net/lote/detalhe/288247", "PAR DE PISTÃO  DOOSAN DL  250")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2.000,00</t>
        </is>
      </c>
      <c r="F88" s="4" t="inlineStr">
        <is>
          <t>200.00</t>
        </is>
      </c>
    </row>
    <row collapsed="false" customFormat="false" customHeight="false" hidden="false" ht="12.1" outlineLevel="0" r="89">
      <c r="A89" s="5" t="s">
        <f>=HYPERLINK("https://leilaoonline.net/lote/detalhe/288256", "120")</f>
      </c>
      <c r="B89" s="4" t="s">
        <f>=HYPERLINK("https://leilaoonline.net/lote/detalhe/288256", " RODA CATERPILLAR  950H")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1.000,00</t>
        </is>
      </c>
      <c r="F89" s="4" t="inlineStr">
        <is>
          <t>250.00</t>
        </is>
      </c>
    </row>
    <row collapsed="false" customFormat="false" customHeight="false" hidden="false" ht="12.1" outlineLevel="0" r="90">
      <c r="A90" s="5" t="s">
        <f>=HYPERLINK("https://leilaoonline.net/lote/detalhe/288258", "121")</f>
      </c>
      <c r="B90" s="4" t="s">
        <f>=HYPERLINK("https://leilaoonline.net/lote/detalhe/288258", " COMANDO HIDRAULICO DE CATERPILLAR 950G")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1.000,00</t>
        </is>
      </c>
      <c r="F90" s="4" t="inlineStr">
        <is>
          <t>250.00</t>
        </is>
      </c>
    </row>
    <row collapsed="false" customFormat="false" customHeight="false" hidden="false" ht="12.1" outlineLevel="0" r="91">
      <c r="A91" s="5" t="s">
        <f>=HYPERLINK("https://leilaoonline.net/lote/detalhe/288257", "122")</f>
      </c>
      <c r="B91" s="4" t="s">
        <f>=HYPERLINK("https://leilaoonline.net/lote/detalhe/288257", " MOTOR DE GIRO CATERPILLAR 312 DL (só parte de cima )")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1.000,00</t>
        </is>
      </c>
      <c r="F91" s="4" t="inlineStr">
        <is>
          <t>250.00</t>
        </is>
      </c>
    </row>
    <row collapsed="false" customFormat="false" customHeight="false" hidden="false" ht="12.1" outlineLevel="0" r="92">
      <c r="A92" s="5" t="s">
        <f>=HYPERLINK("https://leilaoonline.net/lote/detalhe/288260", "128")</f>
      </c>
      <c r="B92" s="4" t="s">
        <f>=HYPERLINK("https://leilaoonline.net/lote/detalhe/288260", "TRANSMISSÃO CATERPILLAR  D7E")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6.000,00</t>
        </is>
      </c>
      <c r="F92" s="4" t="inlineStr">
        <is>
          <t>500.00</t>
        </is>
      </c>
    </row>
    <row collapsed="false" customFormat="false" customHeight="false" hidden="false" ht="12.1" outlineLevel="0" r="93">
      <c r="A93" s="5" t="s">
        <f>=HYPERLINK("https://leilaoonline.net/lote/detalhe/288225", "132")</f>
      </c>
      <c r="B93" s="4" t="s">
        <f>=HYPERLINK("https://leilaoonline.net/lote/detalhe/288225", " RODA GUIA CATERPILLAR D8K")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2.500,00</t>
        </is>
      </c>
      <c r="F93" s="4" t="inlineStr">
        <is>
          <t>250.00</t>
        </is>
      </c>
    </row>
    <row collapsed="false" customFormat="false" customHeight="false" hidden="false" ht="12.1" outlineLevel="0" r="94">
      <c r="A94" s="5" t="s">
        <f>=HYPERLINK("https://leilaoonline.net/lote/detalhe/288259", "135")</f>
      </c>
      <c r="B94" s="4" t="s">
        <f>=HYPERLINK("https://leilaoonline.net/lote/detalhe/288259", "LOTE DE PEÇAS DE CAMINHÃO NOVAS E USADAS. APROX 7 TONELADAS 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20.000,00</t>
        </is>
      </c>
      <c r="F94" s="4" t="inlineStr">
        <is>
          <t>1000.00</t>
        </is>
      </c>
    </row>
    <row collapsed="false" customFormat="false" customHeight="false" hidden="false" ht="12.1" outlineLevel="0" r="95">
      <c r="A95" s="5" t="s">
        <f>=HYPERLINK("https://leilaoonline.net/lote/detalhe/288226", "136")</f>
      </c>
      <c r="B95" s="4" t="s">
        <f>=HYPERLINK("https://leilaoonline.net/lote/detalhe/288226", "[ VÍDEO ] VIRABREQUIM CATERPILLAR C 7 STANDER 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10.000,00</t>
        </is>
      </c>
      <c r="F95" s="4" t="inlineStr">
        <is>
          <t>500.00</t>
        </is>
      </c>
    </row>
    <row collapsed="false" customFormat="false" customHeight="false" hidden="false" ht="12.1" outlineLevel="0" r="96">
      <c r="A96" s="5" t="s">
        <f>=HYPERLINK("https://leilaoonline.net/lote/detalhe/288228", "139")</f>
      </c>
      <c r="B96" s="4" t="s">
        <f>=HYPERLINK("https://leilaoonline.net/lote/detalhe/288228", " CABEÇOTE CATERPILLAR C7")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3.500,00</t>
        </is>
      </c>
      <c r="F96" s="4" t="inlineStr">
        <is>
          <t>500.00</t>
        </is>
      </c>
    </row>
    <row collapsed="false" customFormat="false" customHeight="false" hidden="false" ht="12.1" outlineLevel="0" r="97">
      <c r="A97" s="5" t="s">
        <f>=HYPERLINK("https://leilaoonline.net/lote/detalhe/288229", "140")</f>
      </c>
      <c r="B97" s="4" t="s">
        <f>=HYPERLINK("https://leilaoonline.net/lote/detalhe/288229", "CABINE CATERPILLAR 938H (VAZIA)")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2.500,00</t>
        </is>
      </c>
      <c r="F97" s="4" t="inlineStr">
        <is>
          <t>250.00</t>
        </is>
      </c>
    </row>
    <row collapsed="false" customFormat="false" customHeight="false" hidden="false" ht="12.1" outlineLevel="0" r="98">
      <c r="A98" s="5" t="s">
        <f>=HYPERLINK("https://leilaoonline.net/lote/detalhe/288227", "141")</f>
      </c>
      <c r="B98" s="4" t="s">
        <f>=HYPERLINK("https://leilaoonline.net/lote/detalhe/288227", "CABINE CATERPILLAR 321 DL (VAZIA) 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2.500,00</t>
        </is>
      </c>
      <c r="F98" s="4" t="inlineStr">
        <is>
          <t>250.00</t>
        </is>
      </c>
    </row>
    <row collapsed="false" customFormat="false" customHeight="false" hidden="false" ht="12.1" outlineLevel="0" r="99">
      <c r="A99" s="5" t="s">
        <f>=HYPERLINK("https://leilaoonline.net/lote/detalhe/288230", "143")</f>
      </c>
      <c r="B99" s="4" t="s">
        <f>=HYPERLINK("https://leilaoonline.net/lote/detalhe/288230", " COMANDO HIDRÁULICO CATERPILLAR 321 D")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3.000,00</t>
        </is>
      </c>
      <c r="F99" s="4" t="inlineStr">
        <is>
          <t>500.00</t>
        </is>
      </c>
    </row>
    <row collapsed="false" customFormat="false" customHeight="false" hidden="false" ht="12.1" outlineLevel="0" r="100">
      <c r="A100" s="5" t="s">
        <f>=HYPERLINK("https://leilaoonline.net/lote/detalhe/288231", "147")</f>
      </c>
      <c r="B100" s="4" t="s">
        <f>=HYPERLINK("https://leilaoonline.net/lote/detalhe/288231", " BOMBA CATERPILLAR 938H")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2.500,00</t>
        </is>
      </c>
      <c r="F100" s="4" t="inlineStr">
        <is>
          <t>250.00</t>
        </is>
      </c>
    </row>
    <row collapsed="false" customFormat="false" customHeight="false" hidden="false" ht="12.1" outlineLevel="0" r="101">
      <c r="A101" s="5" t="s">
        <f>=HYPERLINK("https://leilaoonline.net/lote/detalhe/288234", "148")</f>
      </c>
      <c r="B101" s="4" t="s">
        <f>=HYPERLINK("https://leilaoonline.net/lote/detalhe/288234", " BOMBA CATERPILLAR 966H")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2.500,00</t>
        </is>
      </c>
      <c r="F101" s="4" t="inlineStr">
        <is>
          <t>250.00</t>
        </is>
      </c>
    </row>
    <row collapsed="false" customFormat="false" customHeight="false" hidden="false" ht="12.1" outlineLevel="0" r="102">
      <c r="A102" s="5" t="s">
        <f>=HYPERLINK("https://leilaoonline.net/lote/detalhe/288232", "149")</f>
      </c>
      <c r="B102" s="4" t="s">
        <f>=HYPERLINK("https://leilaoonline.net/lote/detalhe/288232", " BOMBA CATERPILLAR D8N")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2.500,00</t>
        </is>
      </c>
      <c r="F102" s="4" t="inlineStr">
        <is>
          <t>250.00</t>
        </is>
      </c>
    </row>
    <row collapsed="false" customFormat="false" customHeight="false" hidden="false" ht="12.1" outlineLevel="0" r="103">
      <c r="A103" s="5" t="s">
        <f>=HYPERLINK("https://leilaoonline.net/lote/detalhe/288233", "150")</f>
      </c>
      <c r="B103" s="4" t="s">
        <f>=HYPERLINK("https://leilaoonline.net/lote/detalhe/288233", " BOMBA CATERPILLAR 966H")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2.500,00</t>
        </is>
      </c>
      <c r="F103" s="4" t="inlineStr">
        <is>
          <t>250.00</t>
        </is>
      </c>
    </row>
    <row collapsed="false" customFormat="false" customHeight="false" hidden="false" ht="12.1" outlineLevel="0" r="104">
      <c r="A104" s="5" t="s">
        <f>=HYPERLINK("https://leilaoonline.net/lote/detalhe/288235", "151")</f>
      </c>
      <c r="B104" s="4" t="s">
        <f>=HYPERLINK("https://leilaoonline.net/lote/detalhe/288235", "BLOCO MOTOR MERCEDES 366")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5.000,00</t>
        </is>
      </c>
      <c r="F104" s="4" t="inlineStr">
        <is>
          <t>250.00</t>
        </is>
      </c>
    </row>
    <row collapsed="false" customFormat="false" customHeight="false" hidden="false" ht="12.1" outlineLevel="0" r="105">
      <c r="A105" s="5" t="s">
        <f>=HYPERLINK("https://leilaoonline.net/lote/detalhe/288294", "152")</f>
      </c>
      <c r="B105" s="4" t="s">
        <f>=HYPERLINK("https://leilaoonline.net/lote/detalhe/288294", " MOTOR DE GIRO CAT 320B")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1.500,00</t>
        </is>
      </c>
      <c r="F105" s="4" t="inlineStr">
        <is>
          <t>250.00</t>
        </is>
      </c>
    </row>
    <row collapsed="false" customFormat="false" customHeight="false" hidden="false" ht="12.1" outlineLevel="0" r="106">
      <c r="A106" s="5" t="s">
        <f>=HYPERLINK("https://leilaoonline.net/lote/detalhe/288303", "153")</f>
      </c>
      <c r="B106" s="4" t="s">
        <f>=HYPERLINK("https://leilaoonline.net/lote/detalhe/288303", " BOMBA HIDRÁULICA VOLVO EC460")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2.500,00</t>
        </is>
      </c>
      <c r="F106" s="4" t="inlineStr">
        <is>
          <t>250.00</t>
        </is>
      </c>
    </row>
    <row collapsed="false" customFormat="false" customHeight="false" hidden="false" ht="12.1" outlineLevel="0" r="107">
      <c r="A107" s="5" t="s">
        <f>=HYPERLINK("https://leilaoonline.net/lote/detalhe/288300", "154")</f>
      </c>
      <c r="B107" s="4" t="s">
        <f>=HYPERLINK("https://leilaoonline.net/lote/detalhe/288300", "[ VÍDEO ] VIRABREQUIM MOTOR CAT 3406-STD")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2.500,00</t>
        </is>
      </c>
      <c r="F107" s="4" t="inlineStr">
        <is>
          <t>250.00</t>
        </is>
      </c>
    </row>
    <row collapsed="false" customFormat="false" customHeight="false" hidden="false" ht="12.1" outlineLevel="0" r="108">
      <c r="A108" s="5" t="s">
        <f>=HYPERLINK("https://leilaoonline.net/lote/detalhe/288307", "155")</f>
      </c>
      <c r="B108" s="4" t="s">
        <f>=HYPERLINK("https://leilaoonline.net/lote/detalhe/288307", " CABINE CAT 140M (VAZIA)")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10.000,00</t>
        </is>
      </c>
      <c r="F108" s="4" t="inlineStr">
        <is>
          <t>500.00</t>
        </is>
      </c>
    </row>
    <row collapsed="false" customFormat="false" customHeight="false" hidden="false" ht="12.1" outlineLevel="0" r="109">
      <c r="A109" s="5" t="s">
        <f>=HYPERLINK("https://leilaoonline.net/lote/detalhe/288296", "156")</f>
      </c>
      <c r="B109" s="4" t="s">
        <f>=HYPERLINK("https://leilaoonline.net/lote/detalhe/288296", " EIXO TRASEIRO CAT 938G-II")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4.000,00</t>
        </is>
      </c>
      <c r="F109" s="4" t="inlineStr">
        <is>
          <t>500.00</t>
        </is>
      </c>
    </row>
    <row collapsed="false" customFormat="false" customHeight="false" hidden="false" ht="12.1" outlineLevel="0" r="110">
      <c r="A110" s="5" t="s">
        <f>=HYPERLINK("https://leilaoonline.net/lote/detalhe/288312", "157")</f>
      </c>
      <c r="B110" s="4" t="s">
        <f>=HYPERLINK("https://leilaoonline.net/lote/detalhe/288312", " EIXO DIANTEIRO CAT 938G-II")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4.000,00</t>
        </is>
      </c>
      <c r="F110" s="4" t="inlineStr">
        <is>
          <t>500.00</t>
        </is>
      </c>
    </row>
    <row collapsed="false" customFormat="false" customHeight="false" hidden="false" ht="12.1" outlineLevel="0" r="111">
      <c r="A111" s="5" t="s">
        <f>=HYPERLINK("https://leilaoonline.net/lote/detalhe/288308", "158")</f>
      </c>
      <c r="B111" s="4" t="s">
        <f>=HYPERLINK("https://leilaoonline.net/lote/detalhe/288308", " TRANSMISSÃO CAT D8K")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3.000,00</t>
        </is>
      </c>
      <c r="F111" s="4" t="inlineStr">
        <is>
          <t>250.00</t>
        </is>
      </c>
    </row>
    <row collapsed="false" customFormat="false" customHeight="false" hidden="false" ht="12.1" outlineLevel="0" r="112">
      <c r="A112" s="5" t="s">
        <f>=HYPERLINK("https://leilaoonline.net/lote/detalhe/288313", "159")</f>
      </c>
      <c r="B112" s="4" t="s">
        <f>=HYPERLINK("https://leilaoonline.net/lote/detalhe/288313", " MOTOR KOMATSU PC600")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10.000,00</t>
        </is>
      </c>
      <c r="F112" s="4" t="inlineStr">
        <is>
          <t>500.00</t>
        </is>
      </c>
    </row>
    <row collapsed="false" customFormat="false" customHeight="false" hidden="false" ht="12.1" outlineLevel="0" r="113">
      <c r="A113" s="5" t="s">
        <f>=HYPERLINK("https://leilaoonline.net/lote/detalhe/288278", "200")</f>
      </c>
      <c r="B113" s="4" t="s">
        <f>=HYPERLINK("https://leilaoonline.net/lote/detalhe/288278", " BOMBA HIDRÁULICA CATERPILLAR D8N")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4.000,00</t>
        </is>
      </c>
      <c r="F113" s="4" t="inlineStr">
        <is>
          <t>250.00</t>
        </is>
      </c>
    </row>
    <row collapsed="false" customFormat="false" customHeight="false" hidden="false" ht="12.1" outlineLevel="0" r="114">
      <c r="A114" s="5" t="s">
        <f>=HYPERLINK("https://leilaoonline.net/lote/detalhe/288277", "201")</f>
      </c>
      <c r="B114" s="4" t="s">
        <f>=HYPERLINK("https://leilaoonline.net/lote/detalhe/288277", " BOMBA INJETORA INDIRETA BOSCH 3306")</f>
      </c>
      <c r="C114" s="4" t="inlineStr">
        <is>
          <t>Vendido</t>
        </is>
      </c>
      <c r="D114" s="4" t="inlineStr">
        <is>
          <t>2</t>
        </is>
      </c>
      <c r="E114" s="5" t="inlineStr">
        <is>
          <t>1.500,00</t>
        </is>
      </c>
      <c r="F114" s="4" t="inlineStr">
        <is>
          <t>250.00</t>
        </is>
      </c>
    </row>
    <row collapsed="false" customFormat="false" customHeight="false" hidden="false" ht="12.1" outlineLevel="0" r="115">
      <c r="A115" s="5" t="s">
        <f>=HYPERLINK("https://leilaoonline.net/lote/detalhe/288281", "202")</f>
      </c>
      <c r="B115" s="4" t="s">
        <f>=HYPERLINK("https://leilaoonline.net/lote/detalhe/288281", " BOMBA DE TRANSMISSÃO CATERPILLAR 140M")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1.500,00</t>
        </is>
      </c>
      <c r="F115" s="4" t="inlineStr">
        <is>
          <t>250.00</t>
        </is>
      </c>
    </row>
    <row collapsed="false" customFormat="false" customHeight="false" hidden="false" ht="12.1" outlineLevel="0" r="116">
      <c r="A116" s="5" t="s">
        <f>=HYPERLINK("https://leilaoonline.net/lote/detalhe/288288", "203")</f>
      </c>
      <c r="B116" s="4" t="s">
        <f>=HYPERLINK("https://leilaoonline.net/lote/detalhe/288288", " RADIADOR ÁGUA E AFTERCOOLER CATERPILLAR 140M")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8.000,00</t>
        </is>
      </c>
      <c r="F116" s="4" t="inlineStr">
        <is>
          <t>500.00</t>
        </is>
      </c>
    </row>
    <row collapsed="false" customFormat="false" customHeight="false" hidden="false" ht="12.1" outlineLevel="0" r="117">
      <c r="A117" s="5" t="s">
        <f>=HYPERLINK("https://leilaoonline.net/lote/detalhe/288282", "204")</f>
      </c>
      <c r="B117" s="4" t="s">
        <f>=HYPERLINK("https://leilaoonline.net/lote/detalhe/288282", " CABINE CATERPILLAR 140M (VAZIA)")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15.000,00</t>
        </is>
      </c>
      <c r="F117" s="4" t="inlineStr">
        <is>
          <t>1000.00</t>
        </is>
      </c>
    </row>
    <row collapsed="false" customFormat="false" customHeight="false" hidden="false" ht="12.1" outlineLevel="0" r="118">
      <c r="A118" s="5" t="s">
        <f>=HYPERLINK("https://leilaoonline.net/lote/detalhe/288284", "205")</f>
      </c>
      <c r="B118" s="4" t="s">
        <f>=HYPERLINK("https://leilaoonline.net/lote/detalhe/288284", " BLOCO DO MOTOR CATERPILLAR D8K")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5.000,00</t>
        </is>
      </c>
      <c r="F118" s="4" t="inlineStr">
        <is>
          <t>250.00</t>
        </is>
      </c>
    </row>
    <row collapsed="false" customFormat="false" customHeight="false" hidden="false" ht="12.1" outlineLevel="0" r="119">
      <c r="A119" s="5" t="s">
        <f>=HYPERLINK("https://leilaoonline.net/lote/detalhe/288306", "206")</f>
      </c>
      <c r="B119" s="4" t="s">
        <f>=HYPERLINK("https://leilaoonline.net/lote/detalhe/288306", " TRANSMISSÃO VOLVO L120")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10.000,00</t>
        </is>
      </c>
      <c r="F119" s="4" t="inlineStr">
        <is>
          <t>500.00</t>
        </is>
      </c>
    </row>
    <row collapsed="false" customFormat="false" customHeight="false" hidden="false" ht="12.1" outlineLevel="0" r="120">
      <c r="A120" s="5" t="s">
        <f>=HYPERLINK("https://leilaoonline.net/lote/detalhe/288283", "207")</f>
      </c>
      <c r="B120" s="4" t="s">
        <f>=HYPERLINK("https://leilaoonline.net/lote/detalhe/288283", " MODULO DE CABINE CATERPILLAR 140M")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1.000,00</t>
        </is>
      </c>
      <c r="F120" s="4" t="inlineStr">
        <is>
          <t>250.00</t>
        </is>
      </c>
    </row>
    <row collapsed="false" customFormat="false" customHeight="false" hidden="false" ht="12.1" outlineLevel="0" r="121">
      <c r="A121" s="5" t="s">
        <f>=HYPERLINK("https://leilaoonline.net/lote/detalhe/288285", "208")</f>
      </c>
      <c r="B121" s="4" t="s">
        <f>=HYPERLINK("https://leilaoonline.net/lote/detalhe/288285", " JOGO DE JOYSTICK CATERPILLAR 140M (DIREITO E ESQUERDO )")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10.000,00</t>
        </is>
      </c>
      <c r="F121" s="4" t="inlineStr">
        <is>
          <t>500.00</t>
        </is>
      </c>
    </row>
    <row collapsed="false" customFormat="false" customHeight="false" hidden="false" ht="12.1" outlineLevel="0" r="122">
      <c r="A122" s="5" t="s">
        <f>=HYPERLINK("https://leilaoonline.net/lote/detalhe/288286", "209")</f>
      </c>
      <c r="B122" s="4" t="s">
        <f>=HYPERLINK("https://leilaoonline.net/lote/detalhe/288286", " CABINE CATERPILLAR 966R (VAZIA)")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2.500,00</t>
        </is>
      </c>
      <c r="F122" s="4" t="inlineStr">
        <is>
          <t>250.00</t>
        </is>
      </c>
    </row>
    <row collapsed="false" customFormat="false" customHeight="false" hidden="false" ht="12.1" outlineLevel="0" r="123">
      <c r="A123" s="5" t="s">
        <f>=HYPERLINK("https://leilaoonline.net/lote/detalhe/288268", "210")</f>
      </c>
      <c r="B123" s="4" t="s">
        <f>=HYPERLINK("https://leilaoonline.net/lote/detalhe/288268", " truque com mola Caterpillar D6-D")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2.500,00</t>
        </is>
      </c>
      <c r="F123" s="4" t="inlineStr">
        <is>
          <t>500.00</t>
        </is>
      </c>
    </row>
    <row collapsed="false" customFormat="false" customHeight="false" hidden="false" ht="12.1" outlineLevel="0" r="124">
      <c r="A124" s="5" t="s">
        <f>=HYPERLINK("https://leilaoonline.net/lote/detalhe/288223", "211")</f>
      </c>
      <c r="B124" s="4" t="s">
        <f>=HYPERLINK("https://leilaoonline.net/lote/detalhe/288223", "RODA COM PNEU TEMATERRA SP255")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1.000,00</t>
        </is>
      </c>
      <c r="F124" s="4" t="inlineStr">
        <is>
          <t>250.00</t>
        </is>
      </c>
    </row>
    <row collapsed="false" customFormat="false" customHeight="false" hidden="false" ht="12.1" outlineLevel="0" r="125">
      <c r="A125" s="5" t="s">
        <f>=HYPERLINK("https://leilaoonline.net/lote/detalhe/288290", "212")</f>
      </c>
      <c r="B125" s="4" t="s">
        <f>=HYPERLINK("https://leilaoonline.net/lote/detalhe/288290", " MOTOR KOMATSU PC400")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10.000,00</t>
        </is>
      </c>
      <c r="F125" s="4" t="inlineStr">
        <is>
          <t>500.00</t>
        </is>
      </c>
    </row>
    <row collapsed="false" customFormat="false" customHeight="false" hidden="false" ht="12.1" outlineLevel="0" r="126">
      <c r="A126" s="5" t="s">
        <f>=HYPERLINK("https://leilaoonline.net/lote/detalhe/288317", "213")</f>
      </c>
      <c r="B126" s="4" t="s">
        <f>=HYPERLINK("https://leilaoonline.net/lote/detalhe/288317", " BLOCO CAT 3406")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10.000,00</t>
        </is>
      </c>
      <c r="F126" s="4" t="inlineStr">
        <is>
          <t>500.00</t>
        </is>
      </c>
    </row>
    <row collapsed="false" customFormat="false" customHeight="false" hidden="false" ht="12.1" outlineLevel="0" r="127">
      <c r="A127" s="5" t="s">
        <f>=HYPERLINK("https://leilaoonline.net/lote/detalhe/288269", "214")</f>
      </c>
      <c r="B127" s="4" t="s">
        <f>=HYPERLINK("https://leilaoonline.net/lote/detalhe/288269", "truque com mola E RODA GUIA CATERPILLAR D6-C")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2.500,00</t>
        </is>
      </c>
      <c r="F127" s="4" t="inlineStr">
        <is>
          <t>500.00</t>
        </is>
      </c>
    </row>
    <row collapsed="false" customFormat="false" customHeight="false" hidden="false" ht="12.1" outlineLevel="0" r="128">
      <c r="A128" s="5" t="s">
        <f>=HYPERLINK("https://leilaoonline.net/lote/detalhe/288224", "215")</f>
      </c>
      <c r="B128" s="4" t="s">
        <f>=HYPERLINK("https://leilaoonline.net/lote/detalhe/288224", "PAR DE PISTÕES DE LÂMINA CATERPILLAR D6D COM SUPORTE DOS PISTÕES")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1.500,00</t>
        </is>
      </c>
      <c r="F128" s="4" t="inlineStr">
        <is>
          <t>250.00</t>
        </is>
      </c>
    </row>
    <row collapsed="false" customFormat="false" customHeight="false" hidden="false" ht="12.1" outlineLevel="0" r="129">
      <c r="A129" s="5" t="s">
        <f>=HYPERLINK("https://leilaoonline.net/lote/detalhe/288956", "305")</f>
      </c>
      <c r="B129" s="4" t="s">
        <f>=HYPERLINK("https://leilaoonline.net/lote/detalhe/288956", " COMPRESSOR ROTATIVO SCANIA")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2.000,00</t>
        </is>
      </c>
      <c r="F129" s="4" t="inlineStr">
        <is>
          <t>250.00</t>
        </is>
      </c>
    </row>
    <row collapsed="false" customFormat="false" customHeight="false" hidden="false" ht="12.1" outlineLevel="0" r="130">
      <c r="A130" s="5" t="s">
        <f>=HYPERLINK("https://leilaoonline.net/lote/detalhe/288965", "306")</f>
      </c>
      <c r="B130" s="4" t="s">
        <f>=HYPERLINK("https://leilaoonline.net/lote/detalhe/288965", " TRANSMISSÃO ZF")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5.000,00</t>
        </is>
      </c>
      <c r="F130" s="4" t="inlineStr">
        <is>
          <t>250.00</t>
        </is>
      </c>
    </row>
    <row collapsed="false" customFormat="false" customHeight="false" hidden="false" ht="12.1" outlineLevel="0" r="131">
      <c r="A131" s="5" t="s">
        <f>=HYPERLINK("https://leilaoonline.net/lote/detalhe/288971", "307")</f>
      </c>
      <c r="B131" s="4" t="s">
        <f>=HYPERLINK("https://leilaoonline.net/lote/detalhe/288971", " TRANSMISSÃO CAT D7E")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5.000,00</t>
        </is>
      </c>
      <c r="F131" s="4" t="inlineStr">
        <is>
          <t>250.00</t>
        </is>
      </c>
    </row>
    <row collapsed="false" customFormat="false" customHeight="false" hidden="false" ht="12.1" outlineLevel="0" r="132">
      <c r="A132" s="5" t="s">
        <f>=HYPERLINK("https://leilaoonline.net/lote/detalhe/288958", "308")</f>
      </c>
      <c r="B132" s="4" t="s">
        <f>=HYPERLINK("https://leilaoonline.net/lote/detalhe/288958", " COMANDO HIDRAULICO CVOLVO EC-460")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3.000,00</t>
        </is>
      </c>
      <c r="F132" s="4" t="inlineStr">
        <is>
          <t>250.00</t>
        </is>
      </c>
    </row>
    <row collapsed="false" customFormat="false" customHeight="false" hidden="false" ht="12.1" outlineLevel="0" r="133">
      <c r="A133" s="5" t="s">
        <f>=HYPERLINK("https://leilaoonline.net/lote/detalhe/288960", "309")</f>
      </c>
      <c r="B133" s="4" t="s">
        <f>=HYPERLINK("https://leilaoonline.net/lote/detalhe/288960", " COMANDO DE GIRO JCB")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2.000,00</t>
        </is>
      </c>
      <c r="F133" s="4" t="inlineStr">
        <is>
          <t>250.00</t>
        </is>
      </c>
    </row>
    <row collapsed="false" customFormat="false" customHeight="false" hidden="false" ht="12.1" outlineLevel="0" r="134">
      <c r="A134" s="5" t="s">
        <f>=HYPERLINK("https://leilaoonline.net/lote/detalhe/288976", "310")</f>
      </c>
      <c r="B134" s="4" t="s">
        <f>=HYPERLINK("https://leilaoonline.net/lote/detalhe/288976", " COMANDO DE GIRO CAT 345-C")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5.000,00</t>
        </is>
      </c>
      <c r="F134" s="4" t="inlineStr">
        <is>
          <t>250.00</t>
        </is>
      </c>
    </row>
    <row collapsed="false" customFormat="false" customHeight="false" hidden="false" ht="12.1" outlineLevel="0" r="135">
      <c r="A135" s="5" t="s">
        <f>=HYPERLINK("https://leilaoonline.net/lote/detalhe/288963", "311")</f>
      </c>
      <c r="B135" s="4" t="s">
        <f>=HYPERLINK("https://leilaoonline.net/lote/detalhe/288963", " COMANDO DE GIRO KOMATSU PC 400")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4.000,00</t>
        </is>
      </c>
      <c r="F135" s="4" t="inlineStr">
        <is>
          <t>250.00</t>
        </is>
      </c>
    </row>
    <row collapsed="false" customFormat="false" customHeight="false" hidden="false" ht="12.1" outlineLevel="0" r="136">
      <c r="A136" s="5" t="s">
        <f>=HYPERLINK("https://leilaoonline.net/lote/detalhe/288977", "312")</f>
      </c>
      <c r="B136" s="4" t="s">
        <f>=HYPERLINK("https://leilaoonline.net/lote/detalhe/288977", " TRANSMISSÃO CAT D8N")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10.000,00</t>
        </is>
      </c>
      <c r="F136" s="4" t="inlineStr">
        <is>
          <t>500.00</t>
        </is>
      </c>
    </row>
    <row collapsed="false" customFormat="false" customHeight="false" hidden="false" ht="12.1" outlineLevel="0" r="137">
      <c r="A137" s="5" t="s">
        <f>=HYPERLINK("https://leilaoonline.net/lote/detalhe/288970", "313")</f>
      </c>
      <c r="B137" s="4" t="s">
        <f>=HYPERLINK("https://leilaoonline.net/lote/detalhe/288970", " TRANSMISSÃO DYNAPAC 262")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5.000,00</t>
        </is>
      </c>
      <c r="F137" s="4" t="inlineStr">
        <is>
          <t>250.00</t>
        </is>
      </c>
    </row>
    <row collapsed="false" customFormat="false" customHeight="false" hidden="false" ht="12.1" outlineLevel="0" r="138">
      <c r="A138" s="5" t="s">
        <f>=HYPERLINK("https://leilaoonline.net/lote/detalhe/288975", "314")</f>
      </c>
      <c r="B138" s="4" t="s">
        <f>=HYPERLINK("https://leilaoonline.net/lote/detalhe/288975", " COMANDO DE TRAÇÃO (FINAL) JCB -330")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5.000,00</t>
        </is>
      </c>
      <c r="F138" s="4" t="inlineStr">
        <is>
          <t>250.00</t>
        </is>
      </c>
    </row>
    <row collapsed="false" customFormat="false" customHeight="false" hidden="false" ht="12.1" outlineLevel="0" r="139">
      <c r="A139" s="5" t="s">
        <f>=HYPERLINK("https://leilaoonline.net/lote/detalhe/288957", "315")</f>
      </c>
      <c r="B139" s="4" t="s">
        <f>=HYPERLINK("https://leilaoonline.net/lote/detalhe/288957", " COMANDO DE TRAÇÃO (FINAL) KOMATSU PC-600")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5.000,00</t>
        </is>
      </c>
      <c r="F139" s="4" t="inlineStr">
        <is>
          <t>250.00</t>
        </is>
      </c>
    </row>
    <row collapsed="false" customFormat="false" customHeight="false" hidden="false" ht="12.1" outlineLevel="0" r="140">
      <c r="A140" s="5" t="s">
        <f>=HYPERLINK("https://leilaoonline.net/lote/detalhe/288959", "316")</f>
      </c>
      <c r="B140" s="4" t="s">
        <f>=HYPERLINK("https://leilaoonline.net/lote/detalhe/288959", " COMANDO DE TRAÇÃO (FINAL) CAT 345-C")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5.000,00</t>
        </is>
      </c>
      <c r="F140" s="4" t="inlineStr">
        <is>
          <t>250.00</t>
        </is>
      </c>
    </row>
    <row collapsed="false" customFormat="false" customHeight="false" hidden="false" ht="12.1" outlineLevel="0" r="141">
      <c r="A141" s="5" t="s">
        <f>=HYPERLINK("https://leilaoonline.net/lote/detalhe/288964", "318")</f>
      </c>
      <c r="B141" s="4" t="s">
        <f>=HYPERLINK("https://leilaoonline.net/lote/detalhe/288964", " COMANDO DE TRAÇÃO (FINAL) LIEBHERR 942")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5.000,00</t>
        </is>
      </c>
      <c r="F141" s="4" t="inlineStr">
        <is>
          <t>250.00</t>
        </is>
      </c>
    </row>
    <row collapsed="false" customFormat="false" customHeight="false" hidden="false" ht="12.1" outlineLevel="0" r="142">
      <c r="A142" s="5" t="s">
        <f>=HYPERLINK("https://leilaoonline.net/lote/detalhe/288981", "319")</f>
      </c>
      <c r="B142" s="4" t="s">
        <f>=HYPERLINK("https://leilaoonline.net/lote/detalhe/288981", " TRANSMISSÃO CAT 924-G")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10.000,00</t>
        </is>
      </c>
      <c r="F142" s="4" t="inlineStr">
        <is>
          <t>500.00</t>
        </is>
      </c>
    </row>
    <row collapsed="false" customFormat="false" customHeight="false" hidden="false" ht="12.1" outlineLevel="0" r="143">
      <c r="A143" s="5" t="s">
        <f>=HYPERLINK("https://leilaoonline.net/lote/detalhe/288974", "321")</f>
      </c>
      <c r="B143" s="4" t="s">
        <f>=HYPERLINK("https://leilaoonline.net/lote/detalhe/288974", " BOMBA HIDRAULICA CAT 345")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10.000,00</t>
        </is>
      </c>
      <c r="F143" s="4" t="inlineStr">
        <is>
          <t>500.00</t>
        </is>
      </c>
    </row>
    <row collapsed="false" customFormat="false" customHeight="false" hidden="false" ht="12.1" outlineLevel="0" r="144">
      <c r="A144" s="5" t="s">
        <f>=HYPERLINK("https://leilaoonline.net/lote/detalhe/288966", "322")</f>
      </c>
      <c r="B144" s="4" t="s">
        <f>=HYPERLINK("https://leilaoonline.net/lote/detalhe/288966", " BOMBA HIDRAULICA VOLVO 460-LC")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10.000,00</t>
        </is>
      </c>
      <c r="F144" s="4" t="inlineStr">
        <is>
          <t>500.00</t>
        </is>
      </c>
    </row>
    <row collapsed="false" customFormat="false" customHeight="false" hidden="false" ht="12.1" outlineLevel="0" r="145">
      <c r="A145" s="5" t="s">
        <f>=HYPERLINK("https://leilaoonline.net/lote/detalhe/288961", "323")</f>
      </c>
      <c r="B145" s="4" t="s">
        <f>=HYPERLINK("https://leilaoonline.net/lote/detalhe/288961", " BOMBA HODRAULICA LIEBEHRR")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5.000,00</t>
        </is>
      </c>
      <c r="F145" s="4" t="inlineStr">
        <is>
          <t>250.00</t>
        </is>
      </c>
    </row>
    <row collapsed="false" customFormat="false" customHeight="false" hidden="false" ht="12.1" outlineLevel="0" r="146">
      <c r="A146" s="5" t="s">
        <f>=HYPERLINK("https://leilaoonline.net/lote/detalhe/288980", "324")</f>
      </c>
      <c r="B146" s="4" t="s">
        <f>=HYPERLINK("https://leilaoonline.net/lote/detalhe/288980", " COMANDO HIDRAULICO CAT 321-D")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5.000,00</t>
        </is>
      </c>
      <c r="F146" s="4" t="inlineStr">
        <is>
          <t>500.00</t>
        </is>
      </c>
    </row>
    <row collapsed="false" customFormat="false" customHeight="false" hidden="false" ht="12.1" outlineLevel="0" r="147">
      <c r="A147" s="5" t="s">
        <f>=HYPERLINK("https://leilaoonline.net/lote/detalhe/288969", "325")</f>
      </c>
      <c r="B147" s="4" t="s">
        <f>=HYPERLINK("https://leilaoonline.net/lote/detalhe/288969", " COMANDO HIDRAULICO JCB-330")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5.000,00</t>
        </is>
      </c>
      <c r="F147" s="4" t="inlineStr">
        <is>
          <t>500.00</t>
        </is>
      </c>
    </row>
    <row collapsed="false" customFormat="false" customHeight="false" hidden="false" ht="12.1" outlineLevel="0" r="148">
      <c r="A148" s="5" t="s">
        <f>=HYPERLINK("https://leilaoonline.net/lote/detalhe/288978", "326")</f>
      </c>
      <c r="B148" s="4" t="s">
        <f>=HYPERLINK("https://leilaoonline.net/lote/detalhe/288978", " COMANDO HIDRAULICO DOOSAN")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5.000,00</t>
        </is>
      </c>
      <c r="F148" s="4" t="inlineStr">
        <is>
          <t>500.00</t>
        </is>
      </c>
    </row>
    <row collapsed="false" customFormat="false" customHeight="false" hidden="false" ht="12.1" outlineLevel="0" r="149">
      <c r="A149" s="5" t="s">
        <f>=HYPERLINK("https://leilaoonline.net/lote/detalhe/288972", "327")</f>
      </c>
      <c r="B149" s="4" t="s">
        <f>=HYPERLINK("https://leilaoonline.net/lote/detalhe/288972", " BOMBA HODRAULICA JCB-330")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10.000,00</t>
        </is>
      </c>
      <c r="F149" s="4" t="inlineStr">
        <is>
          <t>500.00</t>
        </is>
      </c>
    </row>
    <row collapsed="false" customFormat="false" customHeight="false" hidden="false" ht="12.1" outlineLevel="0" r="150">
      <c r="A150" s="5" t="s">
        <f>=HYPERLINK("https://leilaoonline.net/lote/detalhe/288973", "328")</f>
      </c>
      <c r="B150" s="4" t="s">
        <f>=HYPERLINK("https://leilaoonline.net/lote/detalhe/288973", " COMANDO HIDRAULICO LIEBHERR")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5.000,00</t>
        </is>
      </c>
      <c r="F150" s="4" t="inlineStr">
        <is>
          <t>250.00</t>
        </is>
      </c>
    </row>
    <row collapsed="false" customFormat="false" customHeight="false" hidden="false" ht="12.1" outlineLevel="0" r="151">
      <c r="A151" s="5" t="s">
        <f>=HYPERLINK("https://leilaoonline.net/lote/detalhe/288979", "329")</f>
      </c>
      <c r="B151" s="4" t="s">
        <f>=HYPERLINK("https://leilaoonline.net/lote/detalhe/288979", " PTO VOLVO 940")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5.000,00</t>
        </is>
      </c>
      <c r="F151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2026-09-02T10:09:23.00Z</dcterms:created>
  <dc:creator>Tellks Tecnologia</dc:creator>
  <cp:revision>0</cp:revision>
</cp:coreProperties>
</file>