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VW, M. Benz, Ford, Chev • Empilhadeiras Clark • Tratores • Peças Máqs. • Carreta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18/07/2025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=HYPERLINK("https://leilaoonline.net/lote/detalhe/286948", "005")</f>
      </c>
      <c r="B11" s="4" t="s">
        <f>=HYPERLINK("https://leilaoonline.net/lote/detalhe/286948", "FORD/JEEP; 1973/1973; COR VERDE; COMB. GASOLINA")</f>
      </c>
      <c r="C11" s="4" t="inlineStr">
        <is>
          <t>Não vendido</t>
        </is>
      </c>
      <c r="D11" s="4" t="inlineStr">
        <is>
          <t>2</t>
        </is>
      </c>
      <c r="E11" s="5" t="inlineStr">
        <is>
          <t>13.500,00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=HYPERLINK("https://leilaoonline.net/lote/detalhe/286934", "010")</f>
      </c>
      <c r="B12" s="4" t="s">
        <f>=HYPERLINK("https://leilaoonline.net/lote/detalhe/286934", "veja o vídeo!! GM/CHEVROLET 11000; 1986/1986; BRANCA; DIESEL; MOTOR PERKINS - FUNCIONANDO")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25.000,00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=HYPERLINK("https://leilaoonline.net/lote/detalhe/287951", "011")</f>
      </c>
      <c r="B13" s="4" t="s">
        <f>=HYPERLINK("https://leilaoonline.net/lote/detalhe/287951", "CAMINHONETE GM/CHEVROLET D20 LUXO; 1986/1986; BRANCA; DIESEL - FUNCIONANDO")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20.000,00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=HYPERLINK("https://leilaoonline.net/lote/detalhe/286935", "015")</f>
      </c>
      <c r="B14" s="4" t="s">
        <f>=HYPERLINK("https://leilaoonline.net/lote/detalhe/286935", "veja o vídeo!! CAMINHÃO FORD/F12000 L; 1995/1995; BRANCA; DIESEL; C/ MUNCK - FUNCIONANDO")</f>
      </c>
      <c r="C14" s="4" t="inlineStr">
        <is>
          <t>Não vendido</t>
        </is>
      </c>
      <c r="D14" s="4" t="inlineStr">
        <is>
          <t>2</t>
        </is>
      </c>
      <c r="E14" s="5" t="inlineStr">
        <is>
          <t>40.500,00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=HYPERLINK("https://leilaoonline.net/lote/detalhe/286943", "016")</f>
      </c>
      <c r="B15" s="4" t="s">
        <f>=HYPERLINK("https://leilaoonline.net/lote/detalhe/286943", "CAMINHÃO FORD/F4000; 1977/1977; AZUL; DIESEL")</f>
      </c>
      <c r="C15" s="4" t="inlineStr">
        <is>
          <t>Não vendido</t>
        </is>
      </c>
      <c r="D15" s="4" t="inlineStr">
        <is>
          <t>16</t>
        </is>
      </c>
      <c r="E15" s="5" t="inlineStr">
        <is>
          <t>20.500,00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=HYPERLINK("https://leilaoonline.net/lote/detalhe/287950", "017")</f>
      </c>
      <c r="B16" s="4" t="s">
        <f>=HYPERLINK("https://leilaoonline.net/lote/detalhe/287950", "CAMINHÃO FORD/F350; 1973/1973; CINZA; DIESEL; MOTOR 229; QUINTA MARCHA - FUNCIONANDO")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25.000,00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=HYPERLINK("https://leilaoonline.net/lote/detalhe/287952", "018")</f>
      </c>
      <c r="B17" s="4" t="s">
        <f>=HYPERLINK("https://leilaoonline.net/lote/detalhe/287952", "JINBEI M35; ANO 2010/2010; COR BRANCA; COMB. GASOLINA - FUNCIONANDO - IPVA 2025 OK")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13.000,00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=HYPERLINK("https://leilaoonline.net/lote/detalhe/286939", "020")</f>
      </c>
      <c r="B18" s="4" t="s">
        <f>=HYPERLINK("https://leilaoonline.net/lote/detalhe/286939", "CAMINHÃO PIPA M. BENZ/LK 1513; 1980/1980; COR AMARELA; COMB. DIESEL; C/ 2 EIXOS - FUNCIONANDO")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=HYPERLINK("https://leilaoonline.net/lote/detalhe/286933", "021")</f>
      </c>
      <c r="B19" s="4" t="s">
        <f>=HYPERLINK("https://leilaoonline.net/lote/detalhe/286933", "CAMINHÃO M. BENZ/L 1113; 1973/1973; VERMELHA; DIESEL; C/ MUNCK (GARRAFINHA) 3 TONELADAS -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40.000,00</t>
        </is>
      </c>
      <c r="F19" s="4" t="inlineStr">
        <is>
          <t>1750.00</t>
        </is>
      </c>
    </row>
    <row collapsed="false" customFormat="false" customHeight="false" hidden="false" ht="12.1" outlineLevel="0" r="20">
      <c r="A20" s="5" t="s">
        <f>=HYPERLINK("https://leilaoonline.net/lote/detalhe/286944", "022")</f>
      </c>
      <c r="B20" s="4" t="s">
        <f>=HYPERLINK("https://leilaoonline.net/lote/detalhe/286944", "CAMINHÃO M. BENZ/1721; 1995/1995; BRANCA; DIESEL; BASCULANTE; C/ CAÇAMBA FACCHINI 2008 - FUNCIONANDO")</f>
      </c>
      <c r="C20" s="4" t="inlineStr">
        <is>
          <t>Não vendido</t>
        </is>
      </c>
      <c r="D20" s="4" t="inlineStr">
        <is>
          <t>2</t>
        </is>
      </c>
      <c r="E20" s="5" t="inlineStr">
        <is>
          <t>81.250,00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=HYPERLINK("https://leilaoonline.net/lote/detalhe/286938", "023")</f>
      </c>
      <c r="B21" s="4" t="s">
        <f>=HYPERLINK("https://leilaoonline.net/lote/detalhe/286938", "CAMINHÃO M. BENZ/LK 1113; 1980/1981; AMARELA; DIESEL; BASCULANTE; DIREÇÃO HIDRÁULICA")</f>
      </c>
      <c r="C21" s="4" t="inlineStr">
        <is>
          <t>Não vendido</t>
        </is>
      </c>
      <c r="D21" s="4" t="inlineStr">
        <is>
          <t>8</t>
        </is>
      </c>
      <c r="E21" s="5" t="inlineStr">
        <is>
          <t>38.500,00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=HYPERLINK("https://leilaoonline.net/lote/detalhe/286920", "025")</f>
      </c>
      <c r="B22" s="4" t="s">
        <f>=HYPERLINK("https://leilaoonline.net/lote/detalhe/286920", "veja o vídeo!! CAMINHÃO VW 6.160; 2019/2020; COR BRANCA; COMB. DIESEL; BASCULANTE - FUNCIONANDO")</f>
      </c>
      <c r="C22" s="4" t="inlineStr">
        <is>
          <t>Não vendido</t>
        </is>
      </c>
      <c r="D22" s="4" t="inlineStr">
        <is>
          <t>2</t>
        </is>
      </c>
      <c r="E22" s="5" t="inlineStr">
        <is>
          <t>66.250,00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=HYPERLINK("https://leilaoonline.net/lote/detalhe/286947", "026")</f>
      </c>
      <c r="B23" s="4" t="s">
        <f>=HYPERLINK("https://leilaoonline.net/lote/detalhe/286947", "CAMINHÃO VW 16.200; ANO 1999/1999; COR BRANCA; COMB. DIESEL; C/ PRANCHA DE 11,50M - FUNCIONANDO")</f>
      </c>
      <c r="C23" s="4" t="inlineStr">
        <is>
          <t>Vendido</t>
        </is>
      </c>
      <c r="D23" s="4" t="inlineStr">
        <is>
          <t>45</t>
        </is>
      </c>
      <c r="E23" s="5" t="inlineStr">
        <is>
          <t>92.000,00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=HYPERLINK("https://leilaoonline.net/lote/detalhe/286936", "027")</f>
      </c>
      <c r="B24" s="4" t="s">
        <f>=HYPERLINK("https://leilaoonline.net/lote/detalhe/286936", "CAMINHÃO VW 17.280; 2014/2015; BRANCO; DIESEL; CÂMBIO AUTOMÁTICO - FUNC. - IPVA 2025 OK")</f>
      </c>
      <c r="C24" s="4" t="inlineStr">
        <is>
          <t>Vendido</t>
        </is>
      </c>
      <c r="D24" s="4" t="inlineStr">
        <is>
          <t>64</t>
        </is>
      </c>
      <c r="E24" s="5" t="inlineStr">
        <is>
          <t>167.500,00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=HYPERLINK("https://leilaoonline.net/lote/detalhe/286941", "028")</f>
      </c>
      <c r="B25" s="4" t="s">
        <f>=HYPERLINK("https://leilaoonline.net/lote/detalhe/286941", "CAMINHÃO VW 17.280; 2014/2015; BRANCO; DIESEL; CÂMBIO AUTOMÁTICO - FUNC. - IPVA 2025 OK")</f>
      </c>
      <c r="C25" s="4" t="inlineStr">
        <is>
          <t>Não vendido</t>
        </is>
      </c>
      <c r="D25" s="4" t="inlineStr">
        <is>
          <t>54</t>
        </is>
      </c>
      <c r="E25" s="5" t="inlineStr">
        <is>
          <t>163.750,00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=HYPERLINK("https://leilaoonline.net/lote/detalhe/286940", "029")</f>
      </c>
      <c r="B26" s="4" t="s">
        <f>=HYPERLINK("https://leilaoonline.net/lote/detalhe/286940", "CAMINHÃO VW/15.180 CNM; 2010/2011; BRANCA; DIESEL - FUNC. - FIPE APROX.: R$ 208.469,00")</f>
      </c>
      <c r="C26" s="4" t="inlineStr">
        <is>
          <t>Não vendido</t>
        </is>
      </c>
      <c r="D26" s="4" t="inlineStr">
        <is>
          <t>11</t>
        </is>
      </c>
      <c r="E26" s="5" t="inlineStr">
        <is>
          <t>99.250,00</t>
        </is>
      </c>
      <c r="F26" s="4" t="inlineStr">
        <is>
          <t>1750.00</t>
        </is>
      </c>
    </row>
    <row collapsed="false" customFormat="false" customHeight="false" hidden="false" ht="12.1" outlineLevel="0" r="27">
      <c r="A27" s="5" t="s">
        <f>=HYPERLINK("https://leilaoonline.net/lote/detalhe/286931", "030")</f>
      </c>
      <c r="B27" s="4" t="s">
        <f>=HYPERLINK("https://leilaoonline.net/lote/detalhe/286931", "CAMINHÃO GUINCHO PLATAFORMA IVECO DAILY3510; ANO 2002/2002; COR BRANCA; COMB. DIESEL")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90.000,00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=HYPERLINK("https://leilaoonline.net/lote/detalhe/286942", "035")</f>
      </c>
      <c r="B28" s="4" t="s">
        <f>=HYPERLINK("https://leilaoonline.net/lote/detalhe/286942", "LOTE COM CAMINHÃO VOLVO/VM 270 8X2R; 2014/2015; PRATA; DIESEL E REBOQUE R/METALF .A PRCT 2E; 2022/2022; PRETA")</f>
      </c>
      <c r="C28" s="4" t="inlineStr">
        <is>
          <t>Não vendido</t>
        </is>
      </c>
      <c r="D28" s="4" t="inlineStr">
        <is>
          <t>2</t>
        </is>
      </c>
      <c r="E28" s="5" t="inlineStr">
        <is>
          <t>201.750,00</t>
        </is>
      </c>
      <c r="F28" s="4" t="inlineStr">
        <is>
          <t>1750.00</t>
        </is>
      </c>
    </row>
    <row collapsed="false" customFormat="false" customHeight="false" hidden="false" ht="12.1" outlineLevel="0" r="29">
      <c r="A29" s="5" t="s">
        <f>=HYPERLINK("https://leilaoonline.net/lote/detalhe/286937", "036")</f>
      </c>
      <c r="B29" s="4" t="s">
        <f>=HYPERLINK("https://leilaoonline.net/lote/detalhe/286937", "CAMINHÃO VOLVO/NH12380 4X2T; 2002/2003; COR BRANCA; COMB. DIESEL")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25.000,00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=HYPERLINK("https://leilaoonline.net/lote/detalhe/286945", "040")</f>
      </c>
      <c r="B30" s="4" t="s">
        <f>=HYPERLINK("https://leilaoonline.net/lote/detalhe/286945", "CARRETA SEMI-REBOQUE SR/RANDON SR CAR; ANO 2011/2012")</f>
      </c>
      <c r="C30" s="4" t="inlineStr">
        <is>
          <t>Não vendido</t>
        </is>
      </c>
      <c r="D30" s="4" t="inlineStr">
        <is>
          <t>24</t>
        </is>
      </c>
      <c r="E30" s="5" t="inlineStr">
        <is>
          <t>32.500,00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=HYPERLINK("https://leilaoonline.net/lote/detalhe/286946", "041")</f>
      </c>
      <c r="B31" s="4" t="s">
        <f>=HYPERLINK("https://leilaoonline.net/lote/detalhe/286946", "CARRETA")</f>
      </c>
      <c r="C31" s="4" t="inlineStr">
        <is>
          <t>Não vendido</t>
        </is>
      </c>
      <c r="D31" s="4" t="inlineStr">
        <is>
          <t>3</t>
        </is>
      </c>
      <c r="E31" s="5" t="inlineStr">
        <is>
          <t>3.000,00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=HYPERLINK("https://leilaoonline.net/lote/detalhe/286918", "045")</f>
      </c>
      <c r="B32" s="4" t="s">
        <f>=HYPERLINK("https://leilaoonline.net/lote/detalhe/286918", "LANCHA FOCKER 222; ANO 2005; MOTOR YAMAHA 200HP 2 TEMPOS; CARRETA DE ENCALHE")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30.000,00</t>
        </is>
      </c>
      <c r="F32" s="4" t="inlineStr">
        <is>
          <t>1250.00</t>
        </is>
      </c>
    </row>
    <row collapsed="false" customFormat="false" customHeight="false" hidden="false" ht="12.1" outlineLevel="0" r="33">
      <c r="A33" s="5" t="s">
        <f>=HYPERLINK("https://leilaoonline.net/lote/detalhe/286922", "050")</f>
      </c>
      <c r="B33" s="4" t="s">
        <f>=HYPERLINK("https://leilaoonline.net/lote/detalhe/286922", "EMPILHADEIRA CLARK C/ CAPACIDADE DE APROX. 7 TON; MOTOR CHEVROLET 6 CILINDROS - FUNC. (NÃO ACOMPANHA CILINDRO DE GÁS)")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25.000,00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=HYPERLINK("https://leilaoonline.net/lote/detalhe/286923", "051")</f>
      </c>
      <c r="B34" s="4" t="s">
        <f>=HYPERLINK("https://leilaoonline.net/lote/detalhe/286923", "veja o vídeo!! EMPILHADEIRA CLARK; 7 TONELADAS; DIESEL - FUNCIONANDO")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20.000,00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=HYPERLINK("https://leilaoonline.net/lote/detalhe/286924", "052")</f>
      </c>
      <c r="B35" s="4" t="s">
        <f>=HYPERLINK("https://leilaoonline.net/lote/detalhe/286924", "EMPILHADEIRA CLARK; CAP. APROX. 7 TON; À DIESEL; AUTOMÁTICA; MOTOR PERKINS 4CC; SEM IDENT. DE ANO")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20.000,00</t>
        </is>
      </c>
      <c r="F35" s="4" t="inlineStr">
        <is>
          <t>1250.00</t>
        </is>
      </c>
    </row>
    <row collapsed="false" customFormat="false" customHeight="false" hidden="false" ht="12.1" outlineLevel="0" r="36">
      <c r="A36" s="5" t="s">
        <f>=HYPERLINK("https://leilaoonline.net/lote/detalhe/286930", "055")</f>
      </c>
      <c r="B36" s="4" t="s">
        <f>=HYPERLINK("https://leilaoonline.net/lote/detalhe/286930", "TRATOR MASSEY FERGUSON 35X; ANO INDEFINIDO; MOTOR 4CC")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7.000,00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=HYPERLINK("https://leilaoonline.net/lote/detalhe/286929", "056")</f>
      </c>
      <c r="B37" s="4" t="s">
        <f>=HYPERLINK("https://leilaoonline.net/lote/detalhe/286929", "veja o vídeo!! TRATOR VALMET 85 ID; ANO 1979 - FUNCIONANDO")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23.000,00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=HYPERLINK("https://leilaoonline.net/lote/detalhe/286927", "057")</f>
      </c>
      <c r="B38" s="4" t="s">
        <f>=HYPERLINK("https://leilaoonline.net/lote/detalhe/286927", "TRATOR VALMET 80 ID - FUNCIONANDO")</f>
      </c>
      <c r="C38" s="4" t="inlineStr">
        <is>
          <t>Não vendido</t>
        </is>
      </c>
      <c r="D38" s="4" t="inlineStr">
        <is>
          <t>2</t>
        </is>
      </c>
      <c r="E38" s="5" t="inlineStr">
        <is>
          <t>15.500,00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=HYPERLINK("https://leilaoonline.net/lote/detalhe/286928", "058")</f>
      </c>
      <c r="B39" s="4" t="s">
        <f>=HYPERLINK("https://leilaoonline.net/lote/detalhe/286928", "TRATOR FORD DEXTA; ANO INDEFINIDO (1958 A 1964) - FUNCIONANDO")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12.000,00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=HYPERLINK("https://leilaoonline.net/lote/detalhe/286926", "059")</f>
      </c>
      <c r="B40" s="4" t="s">
        <f>=HYPERLINK("https://leilaoonline.net/lote/detalhe/286926", "TRATOR 8 BR; SEM PLAQUETA DE IDENT.")</f>
      </c>
      <c r="C40" s="4" t="inlineStr">
        <is>
          <t>Não vendido</t>
        </is>
      </c>
      <c r="D40" s="4" t="inlineStr">
        <is>
          <t>2</t>
        </is>
      </c>
      <c r="E40" s="5" t="inlineStr">
        <is>
          <t>5.250,00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=HYPERLINK("https://leilaoonline.net/lote/detalhe/286919", "060")</f>
      </c>
      <c r="B41" s="4" t="s">
        <f>=HYPERLINK("https://leilaoonline.net/lote/detalhe/286919", "veja o vídeo!! TRATOR VALTRA BH 145; ANO 2014 - MOTOR FUNCIONANDO")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100.000,00</t>
        </is>
      </c>
      <c r="F41" s="4" t="inlineStr">
        <is>
          <t>1750.00</t>
        </is>
      </c>
    </row>
    <row collapsed="false" customFormat="false" customHeight="false" hidden="false" ht="12.1" outlineLevel="0" r="42">
      <c r="A42" s="5" t="s">
        <f>=HYPERLINK("https://leilaoonline.net/lote/detalhe/286925", "065")</f>
      </c>
      <c r="B42" s="4" t="s">
        <f>=HYPERLINK("https://leilaoonline.net/lote/detalhe/286925", "GRANECAR; DIESEL; CAPACIDADE 9 TONELADAS - FUNCIONANDO")</f>
      </c>
      <c r="C42" s="4" t="inlineStr">
        <is>
          <t>Não vendido</t>
        </is>
      </c>
      <c r="D42" s="4" t="inlineStr">
        <is>
          <t>1</t>
        </is>
      </c>
      <c r="E42" s="5" t="inlineStr">
        <is>
          <t>17.000,00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=HYPERLINK("https://leilaoonline.net/lote/detalhe/286921", "070")</f>
      </c>
      <c r="B43" s="4" t="s">
        <f>=HYPERLINK("https://leilaoonline.net/lote/detalhe/286921", "TRANSBORDO PARA GRÃOS; CAP. APROX. 15 TONELADAS; ENGATE RAQUETE; C/ PNEUS DE ALTA FLUTUAÇÃO E BITOLA LARGA")</f>
      </c>
      <c r="C43" s="4" t="inlineStr">
        <is>
          <t>Não vendido</t>
        </is>
      </c>
      <c r="D43" s="4" t="inlineStr">
        <is>
          <t>2</t>
        </is>
      </c>
      <c r="E43" s="5" t="inlineStr">
        <is>
          <t>31.750,00</t>
        </is>
      </c>
      <c r="F43" s="4" t="inlineStr">
        <is>
          <t>1750.00</t>
        </is>
      </c>
    </row>
    <row collapsed="false" customFormat="false" customHeight="false" hidden="false" ht="12.1" outlineLevel="0" r="44">
      <c r="A44" s="5" t="s">
        <f>=HYPERLINK("https://leilaoonline.net/lote/detalhe/286932", "075")</f>
      </c>
      <c r="B44" s="4" t="s">
        <f>=HYPERLINK("https://leilaoonline.net/lote/detalhe/286932", "MÁQUINA DE CORTE PLASMA OXIPIRA MASTER 35; ANO 2010; FONTE PLASMA HPR 260 - FUNCIONANDO")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90.000,00</t>
        </is>
      </c>
      <c r="F44" s="4" t="inlineStr">
        <is>
          <t>1750.00</t>
        </is>
      </c>
    </row>
    <row collapsed="false" customFormat="false" customHeight="false" hidden="false" ht="12.1" outlineLevel="0" r="45">
      <c r="A45" s="5" t="s">
        <f>=HYPERLINK("https://leilaoonline.net/lote/detalhe/286957", "080")</f>
      </c>
      <c r="B45" s="4" t="s">
        <f>=HYPERLINK("https://leilaoonline.net/lote/detalhe/286957", "PARAMOTOR ASA SOL FLEXUS M; VITORAZZI; ANO 2019 ")</f>
      </c>
      <c r="C45" s="4" t="inlineStr">
        <is>
          <t>Não vendido</t>
        </is>
      </c>
      <c r="D45" s="4" t="inlineStr">
        <is>
          <t>2</t>
        </is>
      </c>
      <c r="E45" s="5" t="inlineStr">
        <is>
          <t>7.250,00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=HYPERLINK("https://leilaoonline.net/lote/detalhe/287915", "083")</f>
      </c>
      <c r="B46" s="4" t="s">
        <f>=HYPERLINK("https://leilaoonline.net/lote/detalhe/287915", "TANQUE DE ÁGUA BOMBEIRO DE 12.000 LITROS DE CAP.")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13.000,00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=HYPERLINK("https://leilaoonline.net/lote/detalhe/287916", "084")</f>
      </c>
      <c r="B47" s="4" t="s">
        <f>=HYPERLINK("https://leilaoonline.net/lote/detalhe/287916", "LOTE COM 11 BORRACHAS DE DIVERSAS APLICAÇÕES DE APROX. 25M E 01 GAXETA GRAFITADA DE 5/8")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=HYPERLINK("https://leilaoonline.net/lote/detalhe/286956", "085")</f>
      </c>
      <c r="B48" s="4" t="s">
        <f>=HYPERLINK("https://leilaoonline.net/lote/detalhe/286956", "LOTE COM APROX. 60 ESCADAS EM ALUMÍNIO; C/ 5 DEGRAUS PARA 250KG OU C/ 7 DEGRAUS PARA 150KG")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=HYPERLINK("https://leilaoonline.net/lote/detalhe/286953", "090")</f>
      </c>
      <c r="B49" s="4" t="s">
        <f>=HYPERLINK("https://leilaoonline.net/lote/detalhe/286953", "CILÍNDRO HIDRÁULICO GUINDASTE PEQUENO (MEDIDAS NAS ESPECIFICAÇÕES)")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=HYPERLINK("https://leilaoonline.net/lote/detalhe/286949", "091")</f>
      </c>
      <c r="B50" s="4" t="s">
        <f>=HYPERLINK("https://leilaoonline.net/lote/detalhe/286949", "TRANSMISSÃO PÁ CARREGADEIRA VOLVO L90, L110")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13.000,00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=HYPERLINK("https://leilaoonline.net/lote/detalhe/286950", "092")</f>
      </c>
      <c r="B51" s="4" t="s">
        <f>=HYPERLINK("https://leilaoonline.net/lote/detalhe/286950", "RODA GUIA COMPLETA COM MOLA PARA ESCAVADEIRA KOMATSU PC200")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=HYPERLINK("https://leilaoonline.net/lote/detalhe/286951", "093")</f>
      </c>
      <c r="B52" s="4" t="s">
        <f>=HYPERLINK("https://leilaoonline.net/lote/detalhe/286951", "JOGO DE SAPATA COMPLETA PARA UMA ESCAVADEIRA KOMATSU PC200")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=HYPERLINK("https://leilaoonline.net/lote/detalhe/286952", "094")</f>
      </c>
      <c r="B53" s="4" t="s">
        <f>=HYPERLINK("https://leilaoonline.net/lote/detalhe/286952", "EIXO COMPLETO PÁ CARREGADEIRA MICHIGAN 75 III")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2.000,00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=HYPERLINK("https://leilaoonline.net/lote/detalhe/286955", "095")</f>
      </c>
      <c r="B54" s="4" t="s">
        <f>=HYPERLINK("https://leilaoonline.net/lote/detalhe/286955", "DIFERENCIAL PÁ CARREGADEIRA")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1.000,00</t>
        </is>
      </c>
      <c r="F54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2026-09-02T10:10:01.00Z</dcterms:created>
  <dc:creator>Tellks Tecnologia</dc:creator>
  <cp:revision>0</cp:revision>
</cp:coreProperties>
</file>