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=HYPERLINK("https://leilaoonline.net/lote/detalhe/285676", "001")</f>
      </c>
      <c r="B11" s="4" t="s">
        <f>=HYPERLINK("https://leilaoonline.net/lote/detalhe/285676", "MOTOCULTIVADOR BUFFALO MOD. BDFE1120PLUS / PARTIDA ELÉTRICA COM ACESSÓRIOS COMPLETO - SEM GARANTIA")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=HYPERLINK("https://leilaoonline.net/lote/detalhe/285665", "002")</f>
      </c>
      <c r="B12" s="4" t="s">
        <f>=HYPERLINK("https://leilaoonline.net/lote/detalhe/285665", "REFRIGERADOR MIDEA 294 LITROS - FUNCIONANDO/GELANDO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=HYPERLINK("https://leilaoonline.net/lote/detalhe/285654", "003")</f>
      </c>
      <c r="B13" s="4" t="s">
        <f>=HYPERLINK("https://leilaoonline.net/lote/detalhe/285654", " 12 microondas Midea ( sem uso sem não testados sem garantia)")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=HYPERLINK("https://leilaoonline.net/lote/detalhe/285653", "004")</f>
      </c>
      <c r="B14" s="4" t="s">
        <f>=HYPERLINK("https://leilaoonline.net/lote/detalhe/285653", " Forno de embutir Midea 80 litros (novo sem uso vidro quebrado sem garantia )")</f>
      </c>
      <c r="C14" s="4" t="inlineStr">
        <is>
          <t>Vendido</t>
        </is>
      </c>
      <c r="D14" s="4" t="inlineStr">
        <is>
          <t>1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=HYPERLINK("https://leilaoonline.net/lote/detalhe/285655", "005")</f>
      </c>
      <c r="B15" s="4" t="s">
        <f>=HYPERLINK("https://leilaoonline.net/lote/detalhe/285655", " Forno de embutir Midea 80 litros ( novo sem uso vidro quebrado sem garantia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=HYPERLINK("https://leilaoonline.net/lote/detalhe/285652", "006")</f>
      </c>
      <c r="B16" s="4" t="s">
        <f>=HYPERLINK("https://leilaoonline.net/lote/detalhe/285652", " Lava e seca Midea smart 11 kg (funcionando sem garantia )")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=HYPERLINK("https://leilaoonline.net/lote/detalhe/285630", "007")</f>
      </c>
      <c r="B17" s="4" t="s">
        <f>=HYPERLINK("https://leilaoonline.net/lote/detalhe/285630", "Motor estacionaria Branco (novo sem uso com detalhes estéticos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=HYPERLINK("https://leilaoonline.net/lote/detalhe/285680", "008")</f>
      </c>
      <c r="B18" s="4" t="s">
        <f>=HYPERLINK("https://leilaoonline.net/lote/detalhe/285680", "LAVA E SECA MIDEA 10,5 KG - NÃO TESTADO SEM GARANTIA")</f>
      </c>
      <c r="C18" s="4" t="inlineStr">
        <is>
          <t>Vendido</t>
        </is>
      </c>
      <c r="D18" s="4" t="inlineStr">
        <is>
          <t>5</t>
        </is>
      </c>
      <c r="E18" s="5" t="inlineStr">
        <is>
          <t>1.100,00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=HYPERLINK("https://leilaoonline.net/lote/detalhe/285720", "009")</f>
      </c>
      <c r="B19" s="4" t="s">
        <f>=HYPERLINK("https://leilaoonline.net/lote/detalhe/285720", "SUCATA DE BETONEIRA 400LTS. -  COM MOTOR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=HYPERLINK("https://leilaoonline.net/lote/detalhe/285631", "010")</f>
      </c>
      <c r="B20" s="4" t="s">
        <f>=HYPERLINK("https://leilaoonline.net/lote/detalhe/285631", "11un.  filtros para máquinas agrícolas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=HYPERLINK("https://leilaoonline.net/lote/detalhe/285679", "011")</f>
      </c>
      <c r="B21" s="4" t="s">
        <f>=HYPERLINK("https://leilaoonline.net/lote/detalhe/285679", " 2 CONJUNTOS DE PÉ PARA CARRETA - COMPLETOS COM BARRA ( 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=HYPERLINK("https://leilaoonline.net/lote/detalhe/285677", "012")</f>
      </c>
      <c r="B22" s="4" t="s">
        <f>=HYPERLINK("https://leilaoonline.net/lote/detalhe/285677", "REFRIGERADOR 294 LITROS MIDEA NÃO TESTADO  SEM GARANTIA")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=HYPERLINK("https://leilaoonline.net/lote/detalhe/285678", "013")</f>
      </c>
      <c r="B23" s="4" t="s">
        <f>=HYPERLINK("https://leilaoonline.net/lote/detalhe/285678", "LAVADORA MIDEA 13 KG FUNCIONANDO SEM GARANTIA")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700.00</t>
        </is>
      </c>
    </row>
    <row collapsed="false" customFormat="false" customHeight="false" hidden="false" ht="12.1" outlineLevel="0" r="24">
      <c r="A24" s="5" t="s">
        <f>=HYPERLINK("https://leilaoonline.net/lote/detalhe/285681", "014")</f>
      </c>
      <c r="B24" s="4" t="s">
        <f>=HYPERLINK("https://leilaoonline.net/lote/detalhe/285681", "SUCATA - FREEZER MIDEA 150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=HYPERLINK("https://leilaoonline.net/lote/detalhe/285726", "015")</f>
      </c>
      <c r="B25" s="4" t="s">
        <f>=HYPERLINK("https://leilaoonline.net/lote/detalhe/285726", " COIFA 90 CM MIDEA PRO TOUCH - NOVO SEMM USO -PODENDO TER LEVES DATALHES")</f>
      </c>
      <c r="C25" s="4" t="inlineStr">
        <is>
          <t>Vendido</t>
        </is>
      </c>
      <c r="D25" s="4" t="inlineStr">
        <is>
          <t>1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=HYPERLINK("https://leilaoonline.net/lote/detalhe/285682", "016")</f>
      </c>
      <c r="B26" s="4" t="s">
        <f>=HYPERLINK("https://leilaoonline.net/lote/detalhe/285682", "SUCATA - FORNO MIDEA 80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=HYPERLINK("https://leilaoonline.net/lote/detalhe/285666", "017")</f>
      </c>
      <c r="B27" s="4" t="s">
        <f>=HYPERLINK("https://leilaoonline.net/lote/detalhe/285666", "REFRIGERADOR MIDEA 347 LITROS - NÃO TESTADO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690,00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=HYPERLINK("https://leilaoonline.net/lote/detalhe/285633", "018")</f>
      </c>
      <c r="B28" s="4" t="s">
        <f>=HYPERLINK("https://leilaoonline.net/lote/detalhe/285633", " 06 UN. PEÇAS PARA COLHEITADEIRA")</f>
      </c>
      <c r="C28" s="4" t="inlineStr">
        <is>
          <t>Vendido</t>
        </is>
      </c>
      <c r="D28" s="4" t="inlineStr">
        <is>
          <t>2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=HYPERLINK("https://leilaoonline.net/lote/detalhe/285667", "019")</f>
      </c>
      <c r="B29" s="4" t="s">
        <f>=HYPERLINK("https://leilaoonline.net/lote/detalhe/285667", "REFRIGERADOR MIDEA 347 LITROS - NÃO TESTADO SEM GARANTIA")</f>
      </c>
      <c r="C29" s="4" t="inlineStr">
        <is>
          <t>Vendido</t>
        </is>
      </c>
      <c r="D29" s="4" t="inlineStr">
        <is>
          <t>1</t>
        </is>
      </c>
      <c r="E29" s="5" t="inlineStr">
        <is>
          <t>690,00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=HYPERLINK("https://leilaoonline.net/lote/detalhe/285683", "020")</f>
      </c>
      <c r="B30" s="4" t="s">
        <f>=HYPERLINK("https://leilaoonline.net/lote/detalhe/285683", "FORNO DE IMBUTIR MIDEA 80 LITROS - VIDRO QUEBRADO - SEM USO SEM GARANTIA")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=HYPERLINK("https://leilaoonline.net/lote/detalhe/285634", "021")</f>
      </c>
      <c r="B31" s="4" t="s">
        <f>=HYPERLINK("https://leilaoonline.net/lote/detalhe/285634", " Cortina de ar Springer 1,50 m - sem uso - avariada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=HYPERLINK("https://leilaoonline.net/lote/detalhe/285684", "022")</f>
      </c>
      <c r="B32" s="4" t="s">
        <f>=HYPERLINK("https://leilaoonline.net/lote/detalhe/285684", "FORNO DE IMBUTIR MIDEA 80 LITROS - VIDRO QUEBRADO - SEM USO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=HYPERLINK("https://leilaoonline.net/lote/detalhe/285668", "023")</f>
      </c>
      <c r="B33" s="4" t="s">
        <f>=HYPERLINK("https://leilaoonline.net/lote/detalhe/285668", "LAVA LOUÇA MIDEA 14 SERVIÇOS - NÃO TESTADO - SEM GARANTIA")</f>
      </c>
      <c r="C33" s="4" t="inlineStr">
        <is>
          <t>Vendido</t>
        </is>
      </c>
      <c r="D33" s="4" t="inlineStr">
        <is>
          <t>2</t>
        </is>
      </c>
      <c r="E33" s="5" t="inlineStr">
        <is>
          <t>710,00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=HYPERLINK("https://leilaoonline.net/lote/detalhe/285651", "024")</f>
      </c>
      <c r="B34" s="4" t="s">
        <f>=HYPERLINK("https://leilaoonline.net/lote/detalhe/285651", " Motobomba Buffalo (nova sem uso sem garantia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780,00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=HYPERLINK("https://leilaoonline.net/lote/detalhe/285685", "025")</f>
      </c>
      <c r="B35" s="4" t="s">
        <f>=HYPERLINK("https://leilaoonline.net/lote/detalhe/285685", "FORNO DE IMBUTIR MIDEA 80 LITROS - VIDRO QUEBRADO - SEM USO SEM GARANTIA")</f>
      </c>
      <c r="C35" s="4" t="inlineStr">
        <is>
          <t>Vendido</t>
        </is>
      </c>
      <c r="D35" s="4" t="inlineStr">
        <is>
          <t>1</t>
        </is>
      </c>
      <c r="E35" s="5" t="inlineStr">
        <is>
          <t>350,00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=HYPERLINK("https://leilaoonline.net/lote/detalhe/285686", "026")</f>
      </c>
      <c r="B36" s="4" t="s">
        <f>=HYPERLINK("https://leilaoonline.net/lote/detalhe/285686", "FORNO DE IMBUTIR MIDEA  PRO TOUCH 80 LITROS - VIDRO QUEBRADO - SEM USO SEM GARANTIA")</f>
      </c>
      <c r="C36" s="4" t="inlineStr">
        <is>
          <t>Vendido</t>
        </is>
      </c>
      <c r="D36" s="4" t="inlineStr">
        <is>
          <t>1</t>
        </is>
      </c>
      <c r="E36" s="5" t="inlineStr">
        <is>
          <t>350,00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=HYPERLINK("https://leilaoonline.net/lote/detalhe/285656", "027")</f>
      </c>
      <c r="B37" s="4" t="s">
        <f>=HYPERLINK("https://leilaoonline.net/lote/detalhe/285656", " Mangueira 50 metros código 80023 para motobomba")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=HYPERLINK("https://leilaoonline.net/lote/detalhe/285687", "028")</f>
      </c>
      <c r="B38" s="4" t="s">
        <f>=HYPERLINK("https://leilaoonline.net/lote/detalhe/285687", "LAVA E SECA MIDEA  - NOVA SEM USO/ SEM GARANTIA")</f>
      </c>
      <c r="C38" s="4" t="inlineStr">
        <is>
          <t>Vendido</t>
        </is>
      </c>
      <c r="D38" s="4" t="inlineStr">
        <is>
          <t>7</t>
        </is>
      </c>
      <c r="E38" s="5" t="inlineStr">
        <is>
          <t>1.250,00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=HYPERLINK("https://leilaoonline.net/lote/detalhe/285724", "029")</f>
      </c>
      <c r="B39" s="4" t="s">
        <f>=HYPERLINK("https://leilaoonline.net/lote/detalhe/285724", " COIFA 90 CM MIDEA PRO TOUCH - NOVO SEMM USO -PODENDO TER LEVES DATALHES")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=HYPERLINK("https://leilaoonline.net/lote/detalhe/285688", "030")</f>
      </c>
      <c r="B40" s="4" t="s">
        <f>=HYPERLINK("https://leilaoonline.net/lote/detalhe/285688", "APROX. 55 UN. ACESSORIOS DE CARROS /MOTOS E OUTROS 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=HYPERLINK("https://leilaoonline.net/lote/detalhe/285689", "031")</f>
      </c>
      <c r="B41" s="4" t="s">
        <f>=HYPERLINK("https://leilaoonline.net/lote/detalhe/285689", "LAVADORA MIDEA 13 KG  - NÃO TESTADO SEM GARANTIA")</f>
      </c>
      <c r="C41" s="4" t="inlineStr">
        <is>
          <t>Vendido</t>
        </is>
      </c>
      <c r="D41" s="4" t="inlineStr">
        <is>
          <t>1</t>
        </is>
      </c>
      <c r="E41" s="5" t="inlineStr">
        <is>
          <t>350,00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=HYPERLINK("https://leilaoonline.net/lote/detalhe/285658", "032")</f>
      </c>
      <c r="B42" s="4" t="s">
        <f>=HYPERLINK("https://leilaoonline.net/lote/detalhe/285658", "02 UN. VIDROS DE MÁQUINA AGRÍCOLA SEM IDENTIFICAÇÃO (SEM USO)")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30.00</t>
        </is>
      </c>
    </row>
    <row collapsed="false" customFormat="false" customHeight="false" hidden="false" ht="12.1" outlineLevel="0" r="43">
      <c r="A43" s="5" t="s">
        <f>=HYPERLINK("https://leilaoonline.net/lote/detalhe/285690", "033")</f>
      </c>
      <c r="B43" s="4" t="s">
        <f>=HYPERLINK("https://leilaoonline.net/lote/detalhe/285690", "LAVADORA MIDEA 13 KG  - NÃO TESTADO SEM GARANTIA")</f>
      </c>
      <c r="C43" s="4" t="inlineStr">
        <is>
          <t>Vendido</t>
        </is>
      </c>
      <c r="D43" s="4" t="inlineStr">
        <is>
          <t>1</t>
        </is>
      </c>
      <c r="E43" s="5" t="inlineStr">
        <is>
          <t>350,00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=HYPERLINK("https://leilaoonline.net/lote/detalhe/285637", "034")</f>
      </c>
      <c r="B44" s="4" t="s">
        <f>=HYPERLINK("https://leilaoonline.net/lote/detalhe/285637", " COIFA 60CM - ( NOVA SEM USO) - SEM GARANTIA")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=HYPERLINK("https://leilaoonline.net/lote/detalhe/285691", "035")</f>
      </c>
      <c r="B45" s="4" t="s">
        <f>=HYPERLINK("https://leilaoonline.net/lote/detalhe/285691", "LAVADORA MIDEA 13 KG  - NÃO TESTADO SEM GARANTIA")</f>
      </c>
      <c r="C45" s="4" t="inlineStr">
        <is>
          <t>Vendido</t>
        </is>
      </c>
      <c r="D45" s="4" t="inlineStr">
        <is>
          <t>1</t>
        </is>
      </c>
      <c r="E45" s="5" t="inlineStr">
        <is>
          <t>350,00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=HYPERLINK("https://leilaoonline.net/lote/detalhe/285692", "036")</f>
      </c>
      <c r="B46" s="4" t="s">
        <f>=HYPERLINK("https://leilaoonline.net/lote/detalhe/285692", "LAVADORA MIDEA 13 KG  - NÃO TESTADO SEM GARANTIA")</f>
      </c>
      <c r="C46" s="4" t="inlineStr">
        <is>
          <t>Vendido</t>
        </is>
      </c>
      <c r="D46" s="4" t="inlineStr">
        <is>
          <t>1</t>
        </is>
      </c>
      <c r="E46" s="5" t="inlineStr">
        <is>
          <t>350,00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=HYPERLINK("https://leilaoonline.net/lote/detalhe/285693", "037")</f>
      </c>
      <c r="B47" s="4" t="s">
        <f>=HYPERLINK("https://leilaoonline.net/lote/detalhe/285693", "SUCATA DE COIFA 90CM PRO TOUCH/VIDRO QUEBRADO")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=HYPERLINK("https://leilaoonline.net/lote/detalhe/285636", "038")</f>
      </c>
      <c r="B48" s="4" t="s">
        <f>=HYPERLINK("https://leilaoonline.net/lote/detalhe/285636", " COIFA 60CM - ( NOVA SEM USO) - 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=HYPERLINK("https://leilaoonline.net/lote/detalhe/285694", "039")</f>
      </c>
      <c r="B49" s="4" t="s">
        <f>=HYPERLINK("https://leilaoonline.net/lote/detalhe/285694", "SUCATA DE COIFA 90CM PRO TOUCH/VIDRO QUEBRADO")</f>
      </c>
      <c r="C49" s="4" t="inlineStr">
        <is>
          <t>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=HYPERLINK("https://leilaoonline.net/lote/detalhe/285695", "040")</f>
      </c>
      <c r="B50" s="4" t="s">
        <f>=HYPERLINK("https://leilaoonline.net/lote/detalhe/285695", "LAVADORA MIDEA 13 KG  - NÃO TESTADO SEM GARANTIA")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=HYPERLINK("https://leilaoonline.net/lote/detalhe/285696", "041")</f>
      </c>
      <c r="B51" s="4" t="s">
        <f>=HYPERLINK("https://leilaoonline.net/lote/detalhe/285696", "LAVADORA MIDEA 13 KG  - NÃO TESTADO SEM GARANTIA")</f>
      </c>
      <c r="C51" s="4" t="inlineStr">
        <is>
          <t>Vendido</t>
        </is>
      </c>
      <c r="D51" s="4" t="inlineStr">
        <is>
          <t>1</t>
        </is>
      </c>
      <c r="E51" s="5" t="inlineStr">
        <is>
          <t>350,00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=HYPERLINK("https://leilaoonline.net/lote/detalhe/285722", "042")</f>
      </c>
      <c r="B52" s="4" t="s">
        <f>=HYPERLINK("https://leilaoonline.net/lote/detalhe/285722", " COIFA 90 CM MIDEA PRO TOUCH - NOVO SEMM USO -PODENDO TER LEVES DATALHES")</f>
      </c>
      <c r="C52" s="4" t="inlineStr">
        <is>
          <t>Vendido</t>
        </is>
      </c>
      <c r="D52" s="4" t="inlineStr">
        <is>
          <t>1</t>
        </is>
      </c>
      <c r="E52" s="5" t="inlineStr">
        <is>
          <t>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=HYPERLINK("https://leilaoonline.net/lote/detalhe/285635", "043")</f>
      </c>
      <c r="B53" s="4" t="s">
        <f>=HYPERLINK("https://leilaoonline.net/lote/detalhe/285635", " LOTE COM DIVERSOS ITENS DE LABORATÓRIO ( VALIDADE 08/25)")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=HYPERLINK("https://leilaoonline.net/lote/detalhe/285697", "044")</f>
      </c>
      <c r="B54" s="4" t="s">
        <f>=HYPERLINK("https://leilaoonline.net/lote/detalhe/285697", "LAVADORA MIDEA 13 KG  - NÃO TESTADO SEM GARANTIA")</f>
      </c>
      <c r="C54" s="4" t="inlineStr">
        <is>
          <t>Vendido</t>
        </is>
      </c>
      <c r="D54" s="4" t="inlineStr">
        <is>
          <t>1</t>
        </is>
      </c>
      <c r="E54" s="5" t="inlineStr">
        <is>
          <t>350,00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=HYPERLINK("https://leilaoonline.net/lote/detalhe/285723", "045")</f>
      </c>
      <c r="B55" s="4" t="s">
        <f>=HYPERLINK("https://leilaoonline.net/lote/detalhe/285723", " REFRIGERADOR MIDEA 463 LITROS - FUNCIONANDO SEM GARANTIA")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=HYPERLINK("https://leilaoonline.net/lote/detalhe/285657", "046")</f>
      </c>
      <c r="B56" s="4" t="s">
        <f>=HYPERLINK("https://leilaoonline.net/lote/detalhe/285657", " LAVADORA MIDEA 13 KG - AMASSADA/QUEBRADA/SEM GARANTIA")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270,00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=HYPERLINK("https://leilaoonline.net/lote/detalhe/285725", "047")</f>
      </c>
      <c r="B57" s="4" t="s">
        <f>=HYPERLINK("https://leilaoonline.net/lote/detalhe/285725", " LAVADORA MIDEA 13 KG - WAVE AGITADOR - FUNCINANDO SEM GARANTIAS")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=HYPERLINK("https://leilaoonline.net/lote/detalhe/285721", "048")</f>
      </c>
      <c r="B58" s="4" t="s">
        <f>=HYPERLINK("https://leilaoonline.net/lote/detalhe/285721", " 01 LAVADORA ELETROLUX E 01 MICROONDAS - NÃO TESTADOS/SEM GARANTIAS")</f>
      </c>
      <c r="C58" s="4" t="inlineStr">
        <is>
          <t>Vendido</t>
        </is>
      </c>
      <c r="D58" s="4" t="inlineStr">
        <is>
          <t>1</t>
        </is>
      </c>
      <c r="E58" s="5" t="inlineStr">
        <is>
          <t>450,00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=HYPERLINK("https://leilaoonline.net/lote/detalhe/286962", "049")</f>
      </c>
      <c r="B59" s="4" t="s">
        <f>=HYPERLINK("https://leilaoonline.net/lote/detalhe/286962", "LAVA LOUÇAS 8 SERVIÇOS MIDEA - AVARIADA NA PORTA / NÃO TESTADA -SEM GARANTIA")</f>
      </c>
      <c r="C59" s="4" t="inlineStr">
        <is>
          <t>Vendido</t>
        </is>
      </c>
      <c r="D59" s="4" t="inlineStr">
        <is>
          <t>1</t>
        </is>
      </c>
      <c r="E59" s="5" t="inlineStr">
        <is>
          <t>550,00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=HYPERLINK("https://leilaoonline.net/lote/detalhe/285642", "050")</f>
      </c>
      <c r="B60" s="4" t="s">
        <f>=HYPERLINK("https://leilaoonline.net/lote/detalhe/285642", " APROX. 54 ITENS PARA CARRETA")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=HYPERLINK("https://leilaoonline.net/lote/detalhe/285640", "051")</f>
      </c>
      <c r="B61" s="4" t="s">
        <f>=HYPERLINK("https://leilaoonline.net/lote/detalhe/285640", " APROX. 51 PACOTES DE PEPITE PARA LABORATÓRIO")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=HYPERLINK("https://leilaoonline.net/lote/detalhe/285639", "052")</f>
      </c>
      <c r="B62" s="4" t="s">
        <f>=HYPERLINK("https://leilaoonline.net/lote/detalhe/285639", " APROX. 21 PEÇAS PARA BETONEIRA")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=HYPERLINK("https://leilaoonline.net/lote/detalhe/285638", "053")</f>
      </c>
      <c r="B63" s="4" t="s">
        <f>=HYPERLINK("https://leilaoonline.net/lote/detalhe/285638", "[ VÍDEO ] DIVERSAS PEÇAS PARA MOTOBOMBA E OUTROS")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=HYPERLINK("https://leilaoonline.net/lote/detalhe/285641", "054")</f>
      </c>
      <c r="B64" s="4" t="s">
        <f>=HYPERLINK("https://leilaoonline.net/lote/detalhe/285641", " APROX. 120 PEÇAS PARA DOMO")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720,00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=HYPERLINK("https://leilaoonline.net/lote/detalhe/285643", "058")</f>
      </c>
      <c r="B65" s="4" t="s">
        <f>=HYPERLINK("https://leilaoonline.net/lote/detalhe/285643", "14 ITENS - FERRAMENTAS DIVERSAS SEM USO ( RECUPARADAS DE INCÊNDIO/NO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=HYPERLINK("https://leilaoonline.net/lote/detalhe/285645", "060")</f>
      </c>
      <c r="B66" s="4" t="s">
        <f>=HYPERLINK("https://leilaoonline.net/lote/detalhe/285645", " 02 MOTORES (SINISTRO DE INCENDIO/SUCATA)")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=HYPERLINK("https://leilaoonline.net/lote/detalhe/285647", "062")</f>
      </c>
      <c r="B67" s="4" t="s">
        <f>=HYPERLINK("https://leilaoonline.net/lote/detalhe/285647", " LOTES COM PEÇAS DIRVERSAS")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=HYPERLINK("https://leilaoonline.net/lote/detalhe/285659", "063")</f>
      </c>
      <c r="B68" s="4" t="s">
        <f>=HYPERLINK("https://leilaoonline.net/lote/detalhe/285659", "LAVADORA MIDEA 13KG - NÃO TESTADO/SEM GARANTIA")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30.00</t>
        </is>
      </c>
    </row>
    <row collapsed="false" customFormat="false" customHeight="false" hidden="false" ht="12.1" outlineLevel="0" r="69">
      <c r="A69" s="5" t="s">
        <f>=HYPERLINK("https://leilaoonline.net/lote/detalhe/285660", "069")</f>
      </c>
      <c r="B69" s="4" t="s">
        <f>=HYPERLINK("https://leilaoonline.net/lote/detalhe/285660", "LAVADORA MIDEA 13KG - NÃO TESTADO/SEM GARANTIA")</f>
      </c>
      <c r="C69" s="4" t="inlineStr">
        <is>
          <t>Vendido</t>
        </is>
      </c>
      <c r="D69" s="4" t="inlineStr">
        <is>
          <t>1</t>
        </is>
      </c>
      <c r="E69" s="5" t="inlineStr">
        <is>
          <t>350,00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=HYPERLINK("https://leilaoonline.net/lote/detalhe/285644", "070")</f>
      </c>
      <c r="B70" s="4" t="s">
        <f>=HYPERLINK("https://leilaoonline.net/lote/detalhe/285644", " ADEGA EM MDF PARA 140 GARRAFAS COM RODIZIOS MEDIDAS 1,00 X 0,65 - BOM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=HYPERLINK("https://leilaoonline.net/lote/detalhe/285646", "071")</f>
      </c>
      <c r="B71" s="4" t="s">
        <f>=HYPERLINK("https://leilaoonline.net/lote/detalhe/285646", " ADEGA EM MDF PARA 140 GARRAFAS COM RODIZIOS MEDIDAS 1,00 X 0,65 - BOM ESTADO")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=HYPERLINK("https://leilaoonline.net/lote/detalhe/285661", "072")</f>
      </c>
      <c r="B72" s="4" t="s">
        <f>=HYPERLINK("https://leilaoonline.net/lote/detalhe/285661", "LAVADORA MIDEA 13KG - NÃO TESTADO/SEM GARANTIA")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30.00</t>
        </is>
      </c>
    </row>
    <row collapsed="false" customFormat="false" customHeight="false" hidden="false" ht="12.1" outlineLevel="0" r="73">
      <c r="A73" s="5" t="s">
        <f>=HYPERLINK("https://leilaoonline.net/lote/detalhe/285649", "073")</f>
      </c>
      <c r="B73" s="4" t="s">
        <f>=HYPERLINK("https://leilaoonline.net/lote/detalhe/285649", "LAVADORA MIDEA 13KG 127V - FUNCIOANDO ( NO ESTADO)")</f>
      </c>
      <c r="C73" s="4" t="inlineStr">
        <is>
          <t>Vendido</t>
        </is>
      </c>
      <c r="D73" s="4" t="inlineStr">
        <is>
          <t>2</t>
        </is>
      </c>
      <c r="E73" s="5" t="inlineStr">
        <is>
          <t>380,00</t>
        </is>
      </c>
      <c r="F73" s="4" t="inlineStr">
        <is>
          <t>30.00</t>
        </is>
      </c>
    </row>
    <row collapsed="false" customFormat="false" customHeight="false" hidden="false" ht="12.1" outlineLevel="0" r="74">
      <c r="A74" s="5" t="s">
        <f>=HYPERLINK("https://leilaoonline.net/lote/detalhe/285662", "074")</f>
      </c>
      <c r="B74" s="4" t="s">
        <f>=HYPERLINK("https://leilaoonline.net/lote/detalhe/285662", "SUCATA DE FREEZER 200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30.00</t>
        </is>
      </c>
    </row>
    <row collapsed="false" customFormat="false" customHeight="false" hidden="false" ht="12.1" outlineLevel="0" r="75">
      <c r="A75" s="5" t="s">
        <f>=HYPERLINK("https://leilaoonline.net/lote/detalhe/285650", "075")</f>
      </c>
      <c r="B75" s="4" t="s">
        <f>=HYPERLINK("https://leilaoonline.net/lote/detalhe/285650", "LOTE DE PEÇAS PARA CADEIRAS DE ESCRITÓRIO")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=HYPERLINK("https://leilaoonline.net/lote/detalhe/285663", "077")</f>
      </c>
      <c r="B76" s="4" t="s">
        <f>=HYPERLINK("https://leilaoonline.net/lote/detalhe/285663", "CONDENSADOR MIDEA  56.000 BTU´S /  SEM USO/SEM GARANTIA")</f>
      </c>
      <c r="C76" s="4" t="inlineStr">
        <is>
          <t>Vendido</t>
        </is>
      </c>
      <c r="D76" s="4" t="inlineStr">
        <is>
          <t>1</t>
        </is>
      </c>
      <c r="E76" s="5" t="inlineStr">
        <is>
          <t>950,00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=HYPERLINK("https://leilaoonline.net/lote/detalhe/285664", "079")</f>
      </c>
      <c r="B77" s="4" t="s">
        <f>=HYPERLINK("https://leilaoonline.net/lote/detalhe/285664", "LAVADORA MIDEA 13KG - NÃO TESTADO/SEM GARANTIA")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490,00</t>
        </is>
      </c>
      <c r="F77" s="4" t="inlineStr">
        <is>
          <t>30.00</t>
        </is>
      </c>
    </row>
    <row collapsed="false" customFormat="false" customHeight="false" hidden="false" ht="12.1" outlineLevel="0" r="78">
      <c r="A78" s="5" t="s">
        <f>=HYPERLINK("https://leilaoonline.net/lote/detalhe/285628", "1044")</f>
      </c>
      <c r="B78" s="4" t="s">
        <f>=HYPERLINK("https://leilaoonline.net/lote/detalhe/285628", "Caixa 12 unidades -  Vinho Peninsula Single Vineyard Syrah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=HYPERLINK("https://leilaoonline.net/lote/detalhe/285629", "1054")</f>
      </c>
      <c r="B79" s="4" t="s">
        <f>=HYPERLINK("https://leilaoonline.net/lote/detalhe/285629", " Caixa 12 unidades - Vinho Peninsula Single Vineyard Syrah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=HYPERLINK("https://leilaoonline.net/lote/detalhe/285673", "1055")</f>
      </c>
      <c r="B80" s="4" t="s">
        <f>=HYPERLINK("https://leilaoonline.net/lote/detalhe/285673", " Caixa 12 unidades - Vinho Peninsula Single Vineyard Syrah 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=HYPERLINK("https://leilaoonline.net/lote/detalhe/285672", "1056")</f>
      </c>
      <c r="B81" s="4" t="s">
        <f>=HYPERLINK("https://leilaoonline.net/lote/detalhe/285672",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=HYPERLINK("https://leilaoonline.net/lote/detalhe/285674", "1058")</f>
      </c>
      <c r="B82" s="4" t="s">
        <f>=HYPERLINK("https://leilaoonline.net/lote/detalhe/285674", "Caixa 12 unidades -  Vinho Peninsula Single Vineyard Syrah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=HYPERLINK("https://leilaoonline.net/lote/detalhe/285670", "1059")</f>
      </c>
      <c r="B83" s="4" t="s">
        <f>=HYPERLINK("https://leilaoonline.net/lote/detalhe/285670", "Caixa 12 unidades -  Vinho Peninsula Single Vineyard Syrah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=HYPERLINK("https://leilaoonline.net/lote/detalhe/285669", "1060")</f>
      </c>
      <c r="B84" s="4" t="s">
        <f>=HYPERLINK("https://leilaoonline.net/lote/detalhe/285669", "Caixa 12 unidades -  Vinho Peninsula Single Vineyard Syrah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=HYPERLINK("https://leilaoonline.net/lote/detalhe/285671", "1061")</f>
      </c>
      <c r="B85" s="4" t="s">
        <f>=HYPERLINK("https://leilaoonline.net/lote/detalhe/285671", "Caixa 12 unidades -  Vinho Peninsula Single Vineyard Syrah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=HYPERLINK("https://leilaoonline.net/lote/detalhe/285675", "1064")</f>
      </c>
      <c r="B86" s="4" t="s">
        <f>=HYPERLINK("https://leilaoonline.net/lote/detalhe/285675", " Caixa 12 unidades - Vinho Peninsula Single Vineyard Syrah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2026-08-12T17:23:35.00Z</dcterms:created>
  <dc:creator>Tellks Tecnologia</dc:creator>
  <cp:revision>0</cp:revision>
</cp:coreProperties>
</file>