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29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MÁQUINAS PESADAS, IMPLEMENTOS AGRÍCOLAS E CAMINHÕES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22/05/2025 11:00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Guilherme O Rossi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=HYPERLINK("https://leilaoonline.net/lote/detalhe/278658", "2000")</f>
      </c>
      <c r="B11" s="4" t="s">
        <f>=HYPERLINK("https://leilaoonline.net/lote/detalhe/278658", "BAÚ REFRIGERADO 5,00 X 2,40 MTS.")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28.500,00</t>
        </is>
      </c>
      <c r="F11" s="4" t="inlineStr">
        <is>
          <t>250.00</t>
        </is>
      </c>
    </row>
    <row collapsed="false" customFormat="false" customHeight="false" hidden="false" ht="12.1" outlineLevel="0" r="12">
      <c r="A12" s="5" t="s">
        <f>=HYPERLINK("https://leilaoonline.net/lote/detalhe/278647", "2001")</f>
      </c>
      <c r="B12" s="4" t="s">
        <f>=HYPERLINK("https://leilaoonline.net/lote/detalhe/278647", "TRATOR MAXION  MOD. 3000 4x4 EMPILHADEIRA ANO 2011")</f>
      </c>
      <c r="C12" s="4" t="inlineStr">
        <is>
          <t>Não vendido</t>
        </is>
      </c>
      <c r="D12" s="4" t="inlineStr">
        <is>
          <t>0</t>
        </is>
      </c>
      <c r="E12" s="5" t="inlineStr">
        <is>
          <t>98.000,00</t>
        </is>
      </c>
      <c r="F12" s="4" t="inlineStr">
        <is>
          <t>500.00</t>
        </is>
      </c>
    </row>
    <row collapsed="false" customFormat="false" customHeight="false" hidden="false" ht="12.1" outlineLevel="0" r="13">
      <c r="A13" s="5" t="s">
        <f>=HYPERLINK("https://leilaoonline.net/lote/detalhe/278655", "2002")</f>
      </c>
      <c r="B13" s="4" t="s">
        <f>=HYPERLINK("https://leilaoonline.net/lote/detalhe/278655", " ENXADA ROTATIVA MARCA LAVRALE")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15.000,00</t>
        </is>
      </c>
      <c r="F13" s="4" t="inlineStr">
        <is>
          <t>250.00</t>
        </is>
      </c>
    </row>
    <row collapsed="false" customFormat="false" customHeight="false" hidden="false" ht="12.1" outlineLevel="0" r="14">
      <c r="A14" s="5" t="s">
        <f>=HYPERLINK("https://leilaoonline.net/lote/detalhe/278659", "2003")</f>
      </c>
      <c r="B14" s="4" t="s">
        <f>=HYPERLINK("https://leilaoonline.net/lote/detalhe/278659", "RETROESCAVADEIRA  CASE MOD.580H - ano 1981 - redução de cambio")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45.000,00</t>
        </is>
      </c>
      <c r="F14" s="4" t="inlineStr">
        <is>
          <t>250.00</t>
        </is>
      </c>
    </row>
    <row collapsed="false" customFormat="false" customHeight="false" hidden="false" ht="12.1" outlineLevel="0" r="15">
      <c r="A15" s="5" t="s">
        <f>=HYPERLINK("https://leilaoonline.net/lote/detalhe/278652", "2004")</f>
      </c>
      <c r="B15" s="4" t="s">
        <f>=HYPERLINK("https://leilaoonline.net/lote/detalhe/278652", " SUBSOLADOR AMARELO PECINI")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5.500,00</t>
        </is>
      </c>
      <c r="F15" s="4" t="inlineStr">
        <is>
          <t>200.00</t>
        </is>
      </c>
    </row>
    <row collapsed="false" customFormat="false" customHeight="false" hidden="false" ht="12.1" outlineLevel="0" r="16">
      <c r="A16" s="5" t="s">
        <f>=HYPERLINK("https://leilaoonline.net/lote/detalhe/278654", "2005")</f>
      </c>
      <c r="B16" s="4" t="s">
        <f>=HYPERLINK("https://leilaoonline.net/lote/detalhe/278654", " SUBSOLADOR AZUL 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5.500,00</t>
        </is>
      </c>
      <c r="F16" s="4" t="inlineStr">
        <is>
          <t>200.00</t>
        </is>
      </c>
    </row>
    <row collapsed="false" customFormat="false" customHeight="false" hidden="false" ht="12.1" outlineLevel="0" r="17">
      <c r="A17" s="5" t="s">
        <f>=HYPERLINK("https://leilaoonline.net/lote/detalhe/278648", "2006")</f>
      </c>
      <c r="B17" s="4" t="s">
        <f>=HYPERLINK("https://leilaoonline.net/lote/detalhe/278648", " CONCHA 1,70 COMPRIMENTO X 0,80 ALTURA X 0,60 PROFUNDIDADE")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1.250,00</t>
        </is>
      </c>
      <c r="F17" s="4" t="inlineStr">
        <is>
          <t>100.00</t>
        </is>
      </c>
    </row>
    <row collapsed="false" customFormat="false" customHeight="false" hidden="false" ht="12.1" outlineLevel="0" r="18">
      <c r="A18" s="5" t="s">
        <f>=HYPERLINK("https://leilaoonline.net/lote/detalhe/278660", "2007")</f>
      </c>
      <c r="B18" s="4" t="s">
        <f>=HYPERLINK("https://leilaoonline.net/lote/detalhe/278660", "PÁ CARREGADEIRA CASE MOD. W20E ANO 1997   - (FUNCIONANDO)")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155.000,00</t>
        </is>
      </c>
      <c r="F18" s="4" t="inlineStr">
        <is>
          <t>350.00</t>
        </is>
      </c>
    </row>
    <row collapsed="false" customFormat="false" customHeight="false" hidden="false" ht="12.1" outlineLevel="0" r="19">
      <c r="A19" s="5" t="s">
        <f>=HYPERLINK("https://leilaoonline.net/lote/detalhe/278649", "2008")</f>
      </c>
      <c r="B19" s="4" t="s">
        <f>=HYPERLINK("https://leilaoonline.net/lote/detalhe/278649", " MISTURADOR COM BALANÇA")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65.000,00</t>
        </is>
      </c>
      <c r="F19" s="4" t="inlineStr">
        <is>
          <t>250.00</t>
        </is>
      </c>
    </row>
    <row collapsed="false" customFormat="false" customHeight="false" hidden="false" ht="12.1" outlineLevel="0" r="20">
      <c r="A20" s="5" t="s">
        <f>=HYPERLINK("https://leilaoonline.net/lote/detalhe/278656", "2010")</f>
      </c>
      <c r="B20" s="4" t="s">
        <f>=HYPERLINK("https://leilaoonline.net/lote/detalhe/278656", "TRATOR MASSEY FERGUSON  MOD. 265 ANO 1994  - DIREÇÃO HIDRÁULICA -  RODEIRO ARO 30 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45.000,00</t>
        </is>
      </c>
      <c r="F20" s="4" t="inlineStr">
        <is>
          <t>250.00</t>
        </is>
      </c>
    </row>
    <row collapsed="false" customFormat="false" customHeight="false" hidden="false" ht="12.1" outlineLevel="0" r="21">
      <c r="A21" s="5" t="s">
        <f>=HYPERLINK("https://leilaoonline.net/lote/detalhe/280260", "2011")</f>
      </c>
      <c r="B21" s="4" t="s">
        <f>=HYPERLINK("https://leilaoonline.net/lote/detalhe/280260", "SEMIREBOQUE SR/RANDON SR BA - 3 EIXOS ANO 2000/2001 ( CAÇAMBA) 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39.000,00</t>
        </is>
      </c>
      <c r="F21" s="4" t="inlineStr">
        <is>
          <t>250.00</t>
        </is>
      </c>
    </row>
    <row collapsed="false" customFormat="false" customHeight="false" hidden="false" ht="12.1" outlineLevel="0" r="22">
      <c r="A22" s="5" t="s">
        <f>=HYPERLINK("https://leilaoonline.net/lote/detalhe/278662", "2013")</f>
      </c>
      <c r="B22" s="4" t="s">
        <f>=HYPERLINK("https://leilaoonline.net/lote/detalhe/278662", "CARRETA 2 EIXOS 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4.500,00</t>
        </is>
      </c>
      <c r="F22" s="4" t="inlineStr">
        <is>
          <t>200.00</t>
        </is>
      </c>
    </row>
    <row collapsed="false" customFormat="false" customHeight="false" hidden="false" ht="12.1" outlineLevel="0" r="23">
      <c r="A23" s="5" t="s">
        <f>=HYPERLINK("https://leilaoonline.net/lote/detalhe/278663", "2014")</f>
      </c>
      <c r="B23" s="4" t="s">
        <f>=HYPERLINK("https://leilaoonline.net/lote/detalhe/278663", "CARRETA  - LATA PISO DE MADEIRA")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4.500,00</t>
        </is>
      </c>
      <c r="F23" s="4" t="inlineStr">
        <is>
          <t>200.00</t>
        </is>
      </c>
    </row>
    <row collapsed="false" customFormat="false" customHeight="false" hidden="false" ht="12.1" outlineLevel="0" r="24">
      <c r="A24" s="5" t="s">
        <f>=HYPERLINK("https://leilaoonline.net/lote/detalhe/278664", "2015")</f>
      </c>
      <c r="B24" s="4" t="s">
        <f>=HYPERLINK("https://leilaoonline.net/lote/detalhe/278664", "ESCAVADEIRA CATERPILLAR  MOD.315CL ANO 2007")</f>
      </c>
      <c r="C24" s="4" t="inlineStr">
        <is>
          <t>Não vendido</t>
        </is>
      </c>
      <c r="D24" s="4" t="inlineStr">
        <is>
          <t>0</t>
        </is>
      </c>
      <c r="E24" s="5" t="inlineStr">
        <is>
          <t>100.000,00</t>
        </is>
      </c>
      <c r="F24" s="4" t="inlineStr">
        <is>
          <t>500.00</t>
        </is>
      </c>
    </row>
    <row collapsed="false" customFormat="false" customHeight="false" hidden="false" ht="12.1" outlineLevel="0" r="25">
      <c r="A25" s="5" t="s">
        <f>=HYPERLINK("https://leilaoonline.net/lote/detalhe/278650", "2016")</f>
      </c>
      <c r="B25" s="4" t="s">
        <f>=HYPERLINK("https://leilaoonline.net/lote/detalhe/278650", " BAÚ 5,50 X 2,30 X 2,40 ALTURA")</f>
      </c>
      <c r="C25" s="4" t="inlineStr">
        <is>
          <t>Não vendido</t>
        </is>
      </c>
      <c r="D25" s="4" t="inlineStr">
        <is>
          <t>0</t>
        </is>
      </c>
      <c r="E25" s="5" t="inlineStr">
        <is>
          <t>9.800,00</t>
        </is>
      </c>
      <c r="F25" s="4" t="inlineStr">
        <is>
          <t>250.00</t>
        </is>
      </c>
    </row>
    <row collapsed="false" customFormat="false" customHeight="false" hidden="false" ht="12.1" outlineLevel="0" r="26">
      <c r="A26" s="5" t="s">
        <f>=HYPERLINK("https://leilaoonline.net/lote/detalhe/278653", "2017")</f>
      </c>
      <c r="B26" s="4" t="s">
        <f>=HYPERLINK("https://leilaoonline.net/lote/detalhe/278653", " BAÚ 8,50 X 2,60 X 2,40 ALTURA - PISO CHAPEADO")</f>
      </c>
      <c r="C26" s="4" t="inlineStr">
        <is>
          <t>Não vendido</t>
        </is>
      </c>
      <c r="D26" s="4" t="inlineStr">
        <is>
          <t>0</t>
        </is>
      </c>
      <c r="E26" s="5" t="inlineStr">
        <is>
          <t>11.800,00</t>
        </is>
      </c>
      <c r="F26" s="4" t="inlineStr">
        <is>
          <t>250.00</t>
        </is>
      </c>
    </row>
    <row collapsed="false" customFormat="false" customHeight="false" hidden="false" ht="12.1" outlineLevel="0" r="27">
      <c r="A27" s="5" t="s">
        <f>=HYPERLINK("https://leilaoonline.net/lote/detalhe/278651", "2018")</f>
      </c>
      <c r="B27" s="4" t="s">
        <f>=HYPERLINK("https://leilaoonline.net/lote/detalhe/278651", " CARROCERIA MALHAL FERRO FUNDO CHAPEADO 6,00 X 2,40")</f>
      </c>
      <c r="C27" s="4" t="inlineStr">
        <is>
          <t>Não vendido</t>
        </is>
      </c>
      <c r="D27" s="4" t="inlineStr">
        <is>
          <t>0</t>
        </is>
      </c>
      <c r="E27" s="5" t="inlineStr">
        <is>
          <t>9.800,00</t>
        </is>
      </c>
      <c r="F27" s="4" t="inlineStr">
        <is>
          <t>250.00</t>
        </is>
      </c>
    </row>
    <row collapsed="false" customFormat="false" customHeight="false" hidden="false" ht="12.1" outlineLevel="0" r="28">
      <c r="A28" s="5" t="s">
        <f>=HYPERLINK("https://leilaoonline.net/lote/detalhe/278645", "2046")</f>
      </c>
      <c r="B28" s="4" t="s">
        <f>=HYPERLINK("https://leilaoonline.net/lote/detalhe/278645", " EQUIPAMENTO LIMPEZA DE BOCA DE LOBO - ASPIRA E EMPURRA - NO ESTADO")</f>
      </c>
      <c r="C28" s="4" t="inlineStr">
        <is>
          <t>Não vendido</t>
        </is>
      </c>
      <c r="D28" s="4" t="inlineStr">
        <is>
          <t>0</t>
        </is>
      </c>
      <c r="E28" s="5" t="inlineStr">
        <is>
          <t>35.000,00</t>
        </is>
      </c>
      <c r="F28" s="4" t="inlineStr">
        <is>
          <t>500.00</t>
        </is>
      </c>
    </row>
    <row collapsed="false" customFormat="false" customHeight="false" hidden="false" ht="12.1" outlineLevel="0" r="29">
      <c r="A29" s="5" t="s">
        <f>=HYPERLINK("https://leilaoonline.net/lote/detalhe/278646", "2061")</f>
      </c>
      <c r="B29" s="4" t="s">
        <f>=HYPERLINK("https://leilaoonline.net/lote/detalhe/278646", "CALCAREADEIRA SPANDER ")</f>
      </c>
      <c r="C29" s="4" t="inlineStr">
        <is>
          <t>Não vendido</t>
        </is>
      </c>
      <c r="D29" s="4" t="inlineStr">
        <is>
          <t>0</t>
        </is>
      </c>
      <c r="E29" s="5" t="inlineStr">
        <is>
          <t>5.000,00</t>
        </is>
      </c>
      <c r="F29" s="4" t="inlineStr">
        <is>
          <t>500.00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2026-09-23T22:09:56.00Z</dcterms:created>
  <dc:creator>Tellks Tecnologia</dc:creator>
  <cp:revision>0</cp:revision>
</cp:coreProperties>
</file>