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MISCELÂNEA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22/04/2025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=HYPERLINK("https://leilaoonline.net/lote/detalhe/274395", "001")</f>
      </c>
      <c r="B11" s="4" t="s">
        <f>=HYPERLINK("https://leilaoonline.net/lote/detalhe/274395", "TOBOGÃ GRANDE INFLÁVEL COM MOTOR")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=HYPERLINK("https://leilaoonline.net/lote/detalhe/274392", "003")</f>
      </c>
      <c r="B12" s="4" t="s">
        <f>=HYPERLINK("https://leilaoonline.net/lote/detalhe/274392", "[ VÍDEO ] QUIOSQUE 1")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=HYPERLINK("https://leilaoonline.net/lote/detalhe/274393", "004")</f>
      </c>
      <c r="B13" s="4" t="s">
        <f>=HYPERLINK("https://leilaoonline.net/lote/detalhe/274393", "QUIOSQUE 2")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=HYPERLINK("https://leilaoonline.net/lote/detalhe/274394", "005")</f>
      </c>
      <c r="B14" s="4" t="s">
        <f>=HYPERLINK("https://leilaoonline.net/lote/detalhe/274394", "[ VÍDEO ] QUIOSQUE 3")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=HYPERLINK("https://leilaoonline.net/lote/detalhe/274251", "008")</f>
      </c>
      <c r="B15" s="4" t="s">
        <f>=HYPERLINK("https://leilaoonline.net/lote/detalhe/274251", " Bancada de teste Wabco")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=HYPERLINK("https://leilaoonline.net/lote/detalhe/274255", "010")</f>
      </c>
      <c r="B16" s="4" t="s">
        <f>=HYPERLINK("https://leilaoonline.net/lote/detalhe/274255", " Lote com Placas de Computador, processadores, roteadores, gabinetes de TV, cooler, modem, fontes, leitores de CD/DVD/ e leitores de cartão. Veja relação de itens.")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=HYPERLINK("https://leilaoonline.net/lote/detalhe/274257", "011")</f>
      </c>
      <c r="B17" s="4" t="s">
        <f>=HYPERLINK("https://leilaoonline.net/lote/detalhe/274257", " Lote com TVs, Placas de TVs, autofalantes de TVs, Placas de wi-fi, PLACA DE CAPTURA PIXEVIEW, e Placas Diversas. Veja relação de itens.")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=HYPERLINK("https://leilaoonline.net/lote/detalhe/274248", "012")</f>
      </c>
      <c r="B18" s="4" t="s">
        <f>=HYPERLINK("https://leilaoonline.net/lote/detalhe/274248", "1 contêiner de 6 mts")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8.400,00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=HYPERLINK("https://leilaoonline.net/lote/detalhe/274262", "013")</f>
      </c>
      <c r="B19" s="4" t="s">
        <f>=HYPERLINK("https://leilaoonline.net/lote/detalhe/274262", " Acessórios Diversos - Pós hospitalares - Vide relação em anexo.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=HYPERLINK("https://leilaoonline.net/lote/detalhe/274335", "017")</f>
      </c>
      <c r="B20" s="4" t="s">
        <f>=HYPERLINK("https://leilaoonline.net/lote/detalhe/274335", " BARRIL DE CARVALHO DE 200 LITROS.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=HYPERLINK("https://leilaoonline.net/lote/detalhe/274247", "019")</f>
      </c>
      <c r="B21" s="4" t="s">
        <f>=HYPERLINK("https://leilaoonline.net/lote/detalhe/274247", "Caixa de direção de paleteira. Sem teste")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=HYPERLINK("https://leilaoonline.net/lote/detalhe/274246", "020")</f>
      </c>
      <c r="B22" s="4" t="s">
        <f>=HYPERLINK("https://leilaoonline.net/lote/detalhe/274246", "Lote de manequins de fibra com avarias.")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=HYPERLINK("https://leilaoonline.net/lote/detalhe/274266", "023")</f>
      </c>
      <c r="B23" s="4" t="s">
        <f>=HYPERLINK("https://leilaoonline.net/lote/detalhe/274266", "APROX. 142 ITENS: IMPRESSORAS, MONITORES, SCANER. CONFIRA RELAÇÃO")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=HYPERLINK("https://leilaoonline.net/lote/detalhe/274268", "042")</f>
      </c>
      <c r="B24" s="4" t="s">
        <f>=HYPERLINK("https://leilaoonline.net/lote/detalhe/274268", " 01 UN. - MOTOR 10 HP 380/660")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1.900,00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=HYPERLINK("https://leilaoonline.net/lote/detalhe/274270", "043")</f>
      </c>
      <c r="B25" s="4" t="s">
        <f>=HYPERLINK("https://leilaoonline.net/lote/detalhe/274270", " 01 UN. - MOTOR 10 HP 380/660")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1.900,00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=HYPERLINK("https://leilaoonline.net/lote/detalhe/274269", "044")</f>
      </c>
      <c r="B26" s="4" t="s">
        <f>=HYPERLINK("https://leilaoonline.net/lote/detalhe/274269", " 50 BONÉS SORTIDOS")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=HYPERLINK("https://leilaoonline.net/lote/detalhe/274337", "045")</f>
      </c>
      <c r="B27" s="4" t="s">
        <f>=HYPERLINK("https://leilaoonline.net/lote/detalhe/274337", "COMPRESSOR DE AR INSENTO DE OLEO")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320,00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=HYPERLINK("https://leilaoonline.net/lote/detalhe/274338", "046")</f>
      </c>
      <c r="B28" s="4" t="s">
        <f>=HYPERLINK("https://leilaoonline.net/lote/detalhe/274338", "APROX. 330 UNIDADES  RÉGUA ACRILICA 50CM")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=HYPERLINK("https://leilaoonline.net/lote/detalhe/274339", "047")</f>
      </c>
      <c r="B29" s="4" t="s">
        <f>=HYPERLINK("https://leilaoonline.net/lote/detalhe/274339", "APROX. 250 UNIDADES APOIO DE TECLADO E MOUSE  - Medidas : 66x33x3")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4.000,00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=HYPERLINK("https://leilaoonline.net/lote/detalhe/274267", "048")</f>
      </c>
      <c r="B30" s="4" t="s">
        <f>=HYPERLINK("https://leilaoonline.net/lote/detalhe/274267", " 02 FRITADEIRAS A GÁS")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2.100,00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=HYPERLINK("https://leilaoonline.net/lote/detalhe/274293", "055")</f>
      </c>
      <c r="B31" s="4" t="s">
        <f>=HYPERLINK("https://leilaoonline.net/lote/detalhe/274293", "CARRETINHA ESPETEIRA A GÁS - SEM PLACA - COM NOTA FISCAL")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2.900,00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=HYPERLINK("https://leilaoonline.net/lote/detalhe/274295", "061")</f>
      </c>
      <c r="B32" s="4" t="s">
        <f>=HYPERLINK("https://leilaoonline.net/lote/detalhe/274295", " 5 LAVADORAS - ACOMPANHA 5 MANGUEIRAS COM PISTOLA. SUCATA")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400,00</t>
        </is>
      </c>
      <c r="F32" s="4" t="inlineStr">
        <is>
          <t>30.00</t>
        </is>
      </c>
    </row>
    <row collapsed="false" customFormat="false" customHeight="false" hidden="false" ht="12.1" outlineLevel="0" r="33">
      <c r="A33" s="5" t="s">
        <f>=HYPERLINK("https://leilaoonline.net/lote/detalhe/274296", "062")</f>
      </c>
      <c r="B33" s="4" t="s">
        <f>=HYPERLINK("https://leilaoonline.net/lote/detalhe/274296", " 5 LAVADORAS - ACOMPANHA 5 MANGUEIRAS COM PISTOLA. SUCATA")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400,00</t>
        </is>
      </c>
      <c r="F33" s="4" t="inlineStr">
        <is>
          <t>30.00</t>
        </is>
      </c>
    </row>
    <row collapsed="false" customFormat="false" customHeight="false" hidden="false" ht="12.1" outlineLevel="0" r="34">
      <c r="A34" s="5" t="s">
        <f>=HYPERLINK("https://leilaoonline.net/lote/detalhe/274294", "063")</f>
      </c>
      <c r="B34" s="4" t="s">
        <f>=HYPERLINK("https://leilaoonline.net/lote/detalhe/274294", " 5 LAVADORAS - ACOMPANHA 5 MANGUEIRAS COM PISTOLA. SUCATA")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400,00</t>
        </is>
      </c>
      <c r="F34" s="4" t="inlineStr">
        <is>
          <t>30.00</t>
        </is>
      </c>
    </row>
    <row collapsed="false" customFormat="false" customHeight="false" hidden="false" ht="12.1" outlineLevel="0" r="35">
      <c r="A35" s="5" t="s">
        <f>=HYPERLINK("https://leilaoonline.net/lote/detalhe/274309", "066")</f>
      </c>
      <c r="B35" s="4" t="s">
        <f>=HYPERLINK("https://leilaoonline.net/lote/detalhe/274309", " Bomba inox com motor trifásico")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3.500,00</t>
        </is>
      </c>
      <c r="F35" s="4" t="inlineStr">
        <is>
          <t>350.00</t>
        </is>
      </c>
    </row>
    <row collapsed="false" customFormat="false" customHeight="false" hidden="false" ht="12.1" outlineLevel="0" r="36">
      <c r="A36" s="5" t="s">
        <f>=HYPERLINK("https://leilaoonline.net/lote/detalhe/274301", "067")</f>
      </c>
      <c r="B36" s="4" t="s">
        <f>=HYPERLINK("https://leilaoonline.net/lote/detalhe/274301", " Máquina de café /capuccino 110 v")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220,00</t>
        </is>
      </c>
      <c r="F36" s="4" t="inlineStr">
        <is>
          <t>75.00</t>
        </is>
      </c>
    </row>
    <row collapsed="false" customFormat="false" customHeight="false" hidden="false" ht="12.1" outlineLevel="0" r="37">
      <c r="A37" s="5" t="s">
        <f>=HYPERLINK("https://leilaoonline.net/lote/detalhe/274297", "068")</f>
      </c>
      <c r="B37" s="4" t="s">
        <f>=HYPERLINK("https://leilaoonline.net/lote/detalhe/274297", " 30 lâmpadas para abajur 110 e 220V")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120,00</t>
        </is>
      </c>
      <c r="F37" s="4" t="inlineStr">
        <is>
          <t>30.00</t>
        </is>
      </c>
    </row>
    <row collapsed="false" customFormat="false" customHeight="false" hidden="false" ht="12.1" outlineLevel="0" r="38">
      <c r="A38" s="5" t="s">
        <f>=HYPERLINK("https://leilaoonline.net/lote/detalhe/274308", "080")</f>
      </c>
      <c r="B38" s="4" t="s">
        <f>=HYPERLINK("https://leilaoonline.net/lote/detalhe/274308", " Prateleiras de aço")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380,00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=HYPERLINK("https://leilaoonline.net/lote/detalhe/274298", "087")</f>
      </c>
      <c r="B39" s="4" t="s">
        <f>=HYPERLINK("https://leilaoonline.net/lote/detalhe/274298", " Injetora de poliuretano precisa de reparos")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6.000,00</t>
        </is>
      </c>
      <c r="F39" s="4" t="inlineStr">
        <is>
          <t>450.00</t>
        </is>
      </c>
    </row>
    <row collapsed="false" customFormat="false" customHeight="false" hidden="false" ht="12.1" outlineLevel="0" r="40">
      <c r="A40" s="5" t="s">
        <f>=HYPERLINK("https://leilaoonline.net/lote/detalhe/274305", "089")</f>
      </c>
      <c r="B40" s="4" t="s">
        <f>=HYPERLINK("https://leilaoonline.net/lote/detalhe/274305", " Dois projetores antigos")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=HYPERLINK("https://leilaoonline.net/lote/detalhe/274306", "090")</f>
      </c>
      <c r="B41" s="4" t="s">
        <f>=HYPERLINK("https://leilaoonline.net/lote/detalhe/274306", " Caixa registradora ano 70")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=HYPERLINK("https://leilaoonline.net/lote/detalhe/274304", "091")</f>
      </c>
      <c r="B42" s="4" t="s">
        <f>=HYPERLINK("https://leilaoonline.net/lote/detalhe/274304", " Suqueira antiga 110v")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=HYPERLINK("https://leilaoonline.net/lote/detalhe/274302", "092")</f>
      </c>
      <c r="B43" s="4" t="s">
        <f>=HYPERLINK("https://leilaoonline.net/lote/detalhe/274302", " Máquina de sorvete e milk shake 220 v - sem teste no estado")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6.000,00</t>
        </is>
      </c>
      <c r="F43" s="4" t="inlineStr">
        <is>
          <t>450.00</t>
        </is>
      </c>
    </row>
    <row collapsed="false" customFormat="false" customHeight="false" hidden="false" ht="12.1" outlineLevel="0" r="44">
      <c r="A44" s="5" t="s">
        <f>=HYPERLINK("https://leilaoonline.net/lote/detalhe/274303", "093")</f>
      </c>
      <c r="B44" s="4" t="s">
        <f>=HYPERLINK("https://leilaoonline.net/lote/detalhe/274303", " Máquina de café /capuccino 110 v")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220,00</t>
        </is>
      </c>
      <c r="F44" s="4" t="inlineStr">
        <is>
          <t>75.00</t>
        </is>
      </c>
    </row>
    <row collapsed="false" customFormat="false" customHeight="false" hidden="false" ht="12.1" outlineLevel="0" r="45">
      <c r="A45" s="5" t="s">
        <f>=HYPERLINK("https://leilaoonline.net/lote/detalhe/274307", "094")</f>
      </c>
      <c r="B45" s="4" t="s">
        <f>=HYPERLINK("https://leilaoonline.net/lote/detalhe/274307", " 30 lâmpadas para abajur 110 e 220V")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120,00</t>
        </is>
      </c>
      <c r="F45" s="4" t="inlineStr">
        <is>
          <t>30.00</t>
        </is>
      </c>
    </row>
    <row collapsed="false" customFormat="false" customHeight="false" hidden="false" ht="12.1" outlineLevel="0" r="46">
      <c r="A46" s="5" t="s">
        <f>=HYPERLINK("https://leilaoonline.net/lote/detalhe/274300", "095")</f>
      </c>
      <c r="B46" s="4" t="s">
        <f>=HYPERLINK("https://leilaoonline.net/lote/detalhe/274300", " Sucata de carburadores aprox.50 peças")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380,00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=HYPERLINK("https://leilaoonline.net/lote/detalhe/274299", "097")</f>
      </c>
      <c r="B47" s="4" t="s">
        <f>=HYPERLINK("https://leilaoonline.net/lote/detalhe/274299", " 6 unid.Base de tv")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150,00</t>
        </is>
      </c>
      <c r="F47" s="4" t="inlineStr">
        <is>
          <t>30.00</t>
        </is>
      </c>
    </row>
    <row collapsed="false" customFormat="false" customHeight="false" hidden="false" ht="12.1" outlineLevel="0" r="48">
      <c r="A48" s="5" t="s">
        <f>=HYPERLINK("https://leilaoonline.net/lote/detalhe/274336", "098")</f>
      </c>
      <c r="B48" s="4" t="s">
        <f>=HYPERLINK("https://leilaoonline.net/lote/detalhe/274336", "Conjunto de 4 bancos +Mesa refrigerada  220 v com balde  funcionando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2.500,00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=HYPERLINK("https://leilaoonline.net/lote/detalhe/274379", "099")</f>
      </c>
      <c r="B49" s="4" t="s">
        <f>=HYPERLINK("https://leilaoonline.net/lote/detalhe/274379", " Multi split springer dutado 4 tr 220 v trifásico")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4.800,00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=HYPERLINK("https://leilaoonline.net/lote/detalhe/274380", "101")</f>
      </c>
      <c r="B50" s="4" t="s">
        <f>=HYPERLINK("https://leilaoonline.net/lote/detalhe/274380", " churrasqueira eletrica 110 v Arke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580,00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=HYPERLINK("https://leilaoonline.net/lote/detalhe/274386", "102")</f>
      </c>
      <c r="B51" s="4" t="s">
        <f>=HYPERLINK("https://leilaoonline.net/lote/detalhe/274386", " 4 enceradeiras industrial")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850,00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=HYPERLINK("https://leilaoonline.net/lote/detalhe/274388", "103")</f>
      </c>
      <c r="B52" s="4" t="s">
        <f>=HYPERLINK("https://leilaoonline.net/lote/detalhe/274388", " Coifa galvanizada 2 metros")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850,00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=HYPERLINK("https://leilaoonline.net/lote/detalhe/274390", "104")</f>
      </c>
      <c r="B53" s="4" t="s">
        <f>=HYPERLINK("https://leilaoonline.net/lote/detalhe/274390", " purificador")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150,00</t>
        </is>
      </c>
      <c r="F53" s="4" t="inlineStr">
        <is>
          <t>20.00</t>
        </is>
      </c>
    </row>
    <row collapsed="false" customFormat="false" customHeight="false" hidden="false" ht="12.1" outlineLevel="0" r="54">
      <c r="A54" s="5" t="s">
        <f>=HYPERLINK("https://leilaoonline.net/lote/detalhe/274381", "105")</f>
      </c>
      <c r="B54" s="4" t="s">
        <f>=HYPERLINK("https://leilaoonline.net/lote/detalhe/274381", " aprox. 60 unidades meias adulto cano médio")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250,00</t>
        </is>
      </c>
      <c r="F54" s="4" t="inlineStr">
        <is>
          <t>10.00</t>
        </is>
      </c>
    </row>
    <row collapsed="false" customFormat="false" customHeight="false" hidden="false" ht="12.1" outlineLevel="0" r="55">
      <c r="A55" s="5" t="s">
        <f>=HYPERLINK("https://leilaoonline.net/lote/detalhe/274375", "106")</f>
      </c>
      <c r="B55" s="4" t="s">
        <f>=HYPERLINK("https://leilaoonline.net/lote/detalhe/274375", " 3 pçs para chopeira torneiras e extratora")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380,00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=HYPERLINK("https://leilaoonline.net/lote/detalhe/274382", "107")</f>
      </c>
      <c r="B56" s="4" t="s">
        <f>=HYPERLINK("https://leilaoonline.net/lote/detalhe/274382", " Helice de inox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780,00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=HYPERLINK("https://leilaoonline.net/lote/detalhe/274378", "108")</f>
      </c>
      <c r="B57" s="4" t="s">
        <f>=HYPERLINK("https://leilaoonline.net/lote/detalhe/274378", " Checkaut 2 metros")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750,00</t>
        </is>
      </c>
      <c r="F57" s="4" t="inlineStr">
        <is>
          <t>30.00</t>
        </is>
      </c>
    </row>
    <row collapsed="false" customFormat="false" customHeight="false" hidden="false" ht="12.1" outlineLevel="0" r="58">
      <c r="A58" s="5" t="s">
        <f>=HYPERLINK("https://leilaoonline.net/lote/detalhe/274374", "109")</f>
      </c>
      <c r="B58" s="4" t="s">
        <f>=HYPERLINK("https://leilaoonline.net/lote/detalhe/274374", " Fogão lofra italiano")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2.900,00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=HYPERLINK("https://leilaoonline.net/lote/detalhe/274372", "110")</f>
      </c>
      <c r="B59" s="4" t="s">
        <f>=HYPERLINK("https://leilaoonline.net/lote/detalhe/274372", " Joape de parede 220v")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670,00</t>
        </is>
      </c>
      <c r="F59" s="4" t="inlineStr">
        <is>
          <t>20.00</t>
        </is>
      </c>
    </row>
    <row collapsed="false" customFormat="false" customHeight="false" hidden="false" ht="12.1" outlineLevel="0" r="60">
      <c r="A60" s="5" t="s">
        <f>=HYPERLINK("https://leilaoonline.net/lote/detalhe/274385", "111")</f>
      </c>
      <c r="B60" s="4" t="s">
        <f>=HYPERLINK("https://leilaoonline.net/lote/detalhe/274385", " aprox. 50 unidades sortidas de capas iphone modelos Xr/12 mini/12 pro/11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380,00</t>
        </is>
      </c>
      <c r="F60" s="4" t="inlineStr">
        <is>
          <t>20.00</t>
        </is>
      </c>
    </row>
    <row collapsed="false" customFormat="false" customHeight="false" hidden="false" ht="12.1" outlineLevel="0" r="61">
      <c r="A61" s="5" t="s">
        <f>=HYPERLINK("https://leilaoonline.net/lote/detalhe/274391", "112")</f>
      </c>
      <c r="B61" s="4" t="s">
        <f>=HYPERLINK("https://leilaoonline.net/lote/detalhe/274391", " aprox. 50 unidades sortidas de capas iphone modelos Xr/12 mini/12 pro/11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380,00</t>
        </is>
      </c>
      <c r="F61" s="4" t="inlineStr">
        <is>
          <t>20.00</t>
        </is>
      </c>
    </row>
    <row collapsed="false" customFormat="false" customHeight="false" hidden="false" ht="12.1" outlineLevel="0" r="62">
      <c r="A62" s="5" t="s">
        <f>=HYPERLINK("https://leilaoonline.net/lote/detalhe/274389", "113")</f>
      </c>
      <c r="B62" s="4" t="s">
        <f>=HYPERLINK("https://leilaoonline.net/lote/detalhe/274389", " aprox. 50 unidades sortidas de capas iphone modelos Xr/12 mini/12 pro/11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380,00</t>
        </is>
      </c>
      <c r="F62" s="4" t="inlineStr">
        <is>
          <t>20.00</t>
        </is>
      </c>
    </row>
    <row collapsed="false" customFormat="false" customHeight="false" hidden="false" ht="12.1" outlineLevel="0" r="63">
      <c r="A63" s="5" t="s">
        <f>=HYPERLINK("https://leilaoonline.net/lote/detalhe/274376", "114")</f>
      </c>
      <c r="B63" s="4" t="s">
        <f>=HYPERLINK("https://leilaoonline.net/lote/detalhe/274376", " aprox. 50 unidades sortidas de capas iphone modelos Xr/12 mini/12 pro/11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380,00</t>
        </is>
      </c>
      <c r="F63" s="4" t="inlineStr">
        <is>
          <t>20.00</t>
        </is>
      </c>
    </row>
    <row collapsed="false" customFormat="false" customHeight="false" hidden="false" ht="12.1" outlineLevel="0" r="64">
      <c r="A64" s="5" t="s">
        <f>=HYPERLINK("https://leilaoonline.net/lote/detalhe/274310", "115")</f>
      </c>
      <c r="B64" s="4" t="s">
        <f>=HYPERLINK("https://leilaoonline.net/lote/detalhe/274310", " Sucata de fatiador de frios")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=HYPERLINK("https://leilaoonline.net/lote/detalhe/274312", "116")</f>
      </c>
      <c r="B65" s="4" t="s">
        <f>=HYPERLINK("https://leilaoonline.net/lote/detalhe/274312", " 2 Mini tvs")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=HYPERLINK("https://leilaoonline.net/lote/detalhe/274315", "117")</f>
      </c>
      <c r="B66" s="4" t="s">
        <f>=HYPERLINK("https://leilaoonline.net/lote/detalhe/274315", " Máquinas de datilografia")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=HYPERLINK("https://leilaoonline.net/lote/detalhe/274314", "118")</f>
      </c>
      <c r="B67" s="4" t="s">
        <f>=HYPERLINK("https://leilaoonline.net/lote/detalhe/274314", " Bomba d’água")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=HYPERLINK("https://leilaoonline.net/lote/detalhe/274377", "119")</f>
      </c>
      <c r="B68" s="4" t="s">
        <f>=HYPERLINK("https://leilaoonline.net/lote/detalhe/274377", " Pedra grill 110 v")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380,00</t>
        </is>
      </c>
      <c r="F68" s="4" t="inlineStr">
        <is>
          <t>20.00</t>
        </is>
      </c>
    </row>
    <row collapsed="false" customFormat="false" customHeight="false" hidden="false" ht="12.1" outlineLevel="0" r="69">
      <c r="A69" s="5" t="s">
        <f>=HYPERLINK("https://leilaoonline.net/lote/detalhe/274311", "120")</f>
      </c>
      <c r="B69" s="4" t="s">
        <f>=HYPERLINK("https://leilaoonline.net/lote/detalhe/274311", " Sucata de compressor 5 unidades")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=HYPERLINK("https://leilaoonline.net/lote/detalhe/274313", "121")</f>
      </c>
      <c r="B70" s="4" t="s">
        <f>=HYPERLINK("https://leilaoonline.net/lote/detalhe/274313", " Aprox.40 unidades de óculos 3 d Philco -sucata")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=HYPERLINK("https://leilaoonline.net/lote/detalhe/274383", "122")</f>
      </c>
      <c r="B71" s="4" t="s">
        <f>=HYPERLINK("https://leilaoonline.net/lote/detalhe/274383", " Pedra grill 110 v")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380,00</t>
        </is>
      </c>
      <c r="F71" s="4" t="inlineStr">
        <is>
          <t>20.00</t>
        </is>
      </c>
    </row>
    <row collapsed="false" customFormat="false" customHeight="false" hidden="false" ht="12.1" outlineLevel="0" r="72">
      <c r="A72" s="5" t="s">
        <f>=HYPERLINK("https://leilaoonline.net/lote/detalhe/274316", "123")</f>
      </c>
      <c r="B72" s="4" t="s">
        <f>=HYPERLINK("https://leilaoonline.net/lote/detalhe/274316", " 10 mecanismo universal de caixa descarga acoplada")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=HYPERLINK("https://leilaoonline.net/lote/detalhe/274317", "124")</f>
      </c>
      <c r="B73" s="4" t="s">
        <f>=HYPERLINK("https://leilaoonline.net/lote/detalhe/274317", " 10 mecanismo universal de caixa descarga acoplada")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=HYPERLINK("https://leilaoonline.net/lote/detalhe/274387", "125")</f>
      </c>
      <c r="B74" s="4" t="s">
        <f>=HYPERLINK("https://leilaoonline.net/lote/detalhe/274387", " Pedra grill 110 v")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380,00</t>
        </is>
      </c>
      <c r="F74" s="4" t="inlineStr">
        <is>
          <t>20.00</t>
        </is>
      </c>
    </row>
    <row collapsed="false" customFormat="false" customHeight="false" hidden="false" ht="12.1" outlineLevel="0" r="75">
      <c r="A75" s="5" t="s">
        <f>=HYPERLINK("https://leilaoonline.net/lote/detalhe/274318", "126")</f>
      </c>
      <c r="B75" s="4" t="s">
        <f>=HYPERLINK("https://leilaoonline.net/lote/detalhe/274318", " Sucata compressor")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=HYPERLINK("https://leilaoonline.net/lote/detalhe/274319", "127")</f>
      </c>
      <c r="B76" s="4" t="s">
        <f>=HYPERLINK("https://leilaoonline.net/lote/detalhe/274319", "Sucata de 2 gerador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=HYPERLINK("https://leilaoonline.net/lote/detalhe/274373", "128")</f>
      </c>
      <c r="B77" s="4" t="s">
        <f>=HYPERLINK("https://leilaoonline.net/lote/detalhe/274373", " Mesa e 4 cadeiras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480,00</t>
        </is>
      </c>
      <c r="F77" s="4" t="inlineStr">
        <is>
          <t>20.00</t>
        </is>
      </c>
    </row>
    <row collapsed="false" customFormat="false" customHeight="false" hidden="false" ht="12.1" outlineLevel="0" r="78">
      <c r="A78" s="5" t="s">
        <f>=HYPERLINK("https://leilaoonline.net/lote/detalhe/274384", "129")</f>
      </c>
      <c r="B78" s="4" t="s">
        <f>=HYPERLINK("https://leilaoonline.net/lote/detalhe/274384", " Mesa e 4 cadeiras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380,00</t>
        </is>
      </c>
      <c r="F78" s="4" t="inlineStr">
        <is>
          <t>20.00</t>
        </is>
      </c>
    </row>
    <row collapsed="false" customFormat="false" customHeight="false" hidden="false" ht="12.1" outlineLevel="0" r="79">
      <c r="A79" s="5" t="s">
        <f>=HYPERLINK("https://leilaoonline.net/lote/detalhe/274253", "131")</f>
      </c>
      <c r="B79" s="4" t="s">
        <f>=HYPERLINK("https://leilaoonline.net/lote/detalhe/274253", " Maquina de rebitar freio")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6.200,00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=HYPERLINK("https://leilaoonline.net/lote/detalhe/274252", "132")</f>
      </c>
      <c r="B80" s="4" t="s">
        <f>=HYPERLINK("https://leilaoonline.net/lote/detalhe/274252", " Maquina de rebitar freio")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6.200,00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=HYPERLINK("https://leilaoonline.net/lote/detalhe/274254", "133")</f>
      </c>
      <c r="B81" s="4" t="s">
        <f>=HYPERLINK("https://leilaoonline.net/lote/detalhe/274254", "01 bicicleta cargueira")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=HYPERLINK("https://leilaoonline.net/lote/detalhe/274249", "138")</f>
      </c>
      <c r="B82" s="4" t="s">
        <f>=HYPERLINK("https://leilaoonline.net/lote/detalhe/274249", " 9 conjuntos de filtro combustível  Agco - Valtra")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3.000,00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=HYPERLINK("https://leilaoonline.net/lote/detalhe/274250", "139")</f>
      </c>
      <c r="B83" s="4" t="s">
        <f>=HYPERLINK("https://leilaoonline.net/lote/detalhe/274250", " 7 filtros Tecfil  PSL523")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3.000,00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=HYPERLINK("https://leilaoonline.net/lote/detalhe/274413", "200")</f>
      </c>
      <c r="B84" s="4" t="s">
        <f>=HYPERLINK("https://leilaoonline.net/lote/detalhe/274413", "APROX. 5.000 PARAFUSOS DE AÇO DIVERSAS MEDIDAS")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=HYPERLINK("https://leilaoonline.net/lote/detalhe/274355", "345")</f>
      </c>
      <c r="B85" s="4" t="s">
        <f>=HYPERLINK("https://leilaoonline.net/lote/detalhe/274355", "02 UN. ESTAÇÃO DE TRABALHO 8 LUGARES")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7.000,00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=HYPERLINK("https://leilaoonline.net/lote/detalhe/274344", "346")</f>
      </c>
      <c r="B86" s="4" t="s">
        <f>=HYPERLINK("https://leilaoonline.net/lote/detalhe/274344", " APROX. 400.000 UN. ARRUELA PRESSAO SERR GEO M6 10,8MMX0,9MM (COD. 1100012)")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14.000,00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=HYPERLINK("https://leilaoonline.net/lote/detalhe/274351", "347")</f>
      </c>
      <c r="B87" s="4" t="s">
        <f>=HYPERLINK("https://leilaoonline.net/lote/detalhe/274351", " APROX. 22.000 UN. PORCA SXT GEO M5 8,0MM (COD. 1100034)")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245,00</t>
        </is>
      </c>
      <c r="F87" s="4" t="inlineStr">
        <is>
          <t>10.00</t>
        </is>
      </c>
    </row>
    <row collapsed="false" customFormat="false" customHeight="false" hidden="false" ht="12.1" outlineLevel="0" r="88">
      <c r="A88" s="5" t="s">
        <f>=HYPERLINK("https://leilaoonline.net/lote/detalhe/274354", "349")</f>
      </c>
      <c r="B88" s="4" t="s">
        <f>=HYPERLINK("https://leilaoonline.net/lote/detalhe/274354", " APROX. 11.500 UN. PARAFUSO LENT PHI NQ M3 10,0MM ( COD. 1100054)")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1.700,00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=HYPERLINK("https://leilaoonline.net/lote/detalhe/274357", "350")</f>
      </c>
      <c r="B89" s="4" t="s">
        <f>=HYPERLINK("https://leilaoonline.net/lote/detalhe/274357", " APROX. 5.900 UN. PARAFUSO FRC GEO 1/4"X3/4"(COD.1100058)")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500,00</t>
        </is>
      </c>
      <c r="F89" s="4" t="inlineStr">
        <is>
          <t>10.00</t>
        </is>
      </c>
    </row>
    <row collapsed="false" customFormat="false" customHeight="false" hidden="false" ht="12.1" outlineLevel="0" r="90">
      <c r="A90" s="5" t="s">
        <f>=HYPERLINK("https://leilaoonline.net/lote/detalhe/274349", "351")</f>
      </c>
      <c r="B90" s="4" t="s">
        <f>=HYPERLINK("https://leilaoonline.net/lote/detalhe/274349", " APROX. 5.000 UN. PARAFUSO FRC GEO 1/4"X1" (COD. 1100059)")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350,00</t>
        </is>
      </c>
      <c r="F90" s="4" t="inlineStr">
        <is>
          <t>10.00</t>
        </is>
      </c>
    </row>
    <row collapsed="false" customFormat="false" customHeight="false" hidden="false" ht="12.1" outlineLevel="0" r="91">
      <c r="A91" s="5" t="s">
        <f>=HYPERLINK("https://leilaoonline.net/lote/detalhe/274346", "352")</f>
      </c>
      <c r="B91" s="4" t="s">
        <f>=HYPERLINK("https://leilaoonline.net/lote/detalhe/274346", " APROX. 20.500 UN.. PARAFUSO CH PHI BCR M4 35,0MM (COD. 1100076)")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530,00</t>
        </is>
      </c>
      <c r="F91" s="4" t="inlineStr">
        <is>
          <t>10.00</t>
        </is>
      </c>
    </row>
    <row collapsed="false" customFormat="false" customHeight="false" hidden="false" ht="12.1" outlineLevel="0" r="92">
      <c r="A92" s="5" t="s">
        <f>=HYPERLINK("https://leilaoonline.net/lote/detalhe/274340", "353")</f>
      </c>
      <c r="B92" s="4" t="s">
        <f>=HYPERLINK("https://leilaoonline.net/lote/detalhe/274340", " APROX. 41.300 UN PARAFUSO FLAN P/PLASTICO PHI ZB 3,0MMX12,0MM ( COD. 1100096)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650,00</t>
        </is>
      </c>
      <c r="F92" s="4" t="inlineStr">
        <is>
          <t>10.00</t>
        </is>
      </c>
    </row>
    <row collapsed="false" customFormat="false" customHeight="false" hidden="false" ht="12.1" outlineLevel="0" r="93">
      <c r="A93" s="5" t="s">
        <f>=HYPERLINK("https://leilaoonline.net/lote/detalhe/274352", "354")</f>
      </c>
      <c r="B93" s="4" t="s">
        <f>=HYPERLINK("https://leilaoonline.net/lote/detalhe/274352", " APROX. 137.500 UN PARAFUSO PAN P/PLASTICO PHI ZB 3,0MMX20,0MM (COD. 1100098)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1.850,00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=HYPERLINK("https://leilaoonline.net/lote/detalhe/274342", "355")</f>
      </c>
      <c r="B94" s="4" t="s">
        <f>=HYPERLINK("https://leilaoonline.net/lote/detalhe/274342", " APROX. 79.000 UN. PARAFUSO PAN P/PLASTICO PHI ZB 3,0MMX30,0MM (COD. 1100099)")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1.320,00</t>
        </is>
      </c>
      <c r="F94" s="4" t="inlineStr">
        <is>
          <t>10.00</t>
        </is>
      </c>
    </row>
    <row collapsed="false" customFormat="false" customHeight="false" hidden="false" ht="12.1" outlineLevel="0" r="95">
      <c r="A95" s="5" t="s">
        <f>=HYPERLINK("https://leilaoonline.net/lote/detalhe/274358", "356")</f>
      </c>
      <c r="B95" s="4" t="s">
        <f>=HYPERLINK("https://leilaoonline.net/lote/detalhe/274358", " APROX. 58.000 UN. REBITE DE REPUXO ALUMINIO 2,4 X 10 MM - REF / R210 (COD. 1100113)")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830,00</t>
        </is>
      </c>
      <c r="F95" s="4" t="inlineStr">
        <is>
          <t>10.00</t>
        </is>
      </c>
    </row>
    <row collapsed="false" customFormat="false" customHeight="false" hidden="false" ht="12.1" outlineLevel="0" r="96">
      <c r="A96" s="5" t="s">
        <f>=HYPERLINK("https://leilaoonline.net/lote/detalhe/274341", "357")</f>
      </c>
      <c r="B96" s="4" t="s">
        <f>=HYPERLINK("https://leilaoonline.net/lote/detalhe/274341", " APROX. 19.600 UN. REBITE POP NUT H. M4-FECH. 2MM-ROSC CEGA (COD. 1100116)")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1.630,00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=HYPERLINK("https://leilaoonline.net/lote/detalhe/274364", "358")</f>
      </c>
      <c r="B97" s="4" t="s">
        <f>=HYPERLINK("https://leilaoonline.net/lote/detalhe/274364", " APROX. 56.000,00 UN. REBITE RIVKLE PLUS M6 PO300ZA (COD. 1100118)")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4.200,00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=HYPERLINK("https://leilaoonline.net/lote/detalhe/274356", "359")</f>
      </c>
      <c r="B98" s="4" t="s">
        <f>=HYPERLINK("https://leilaoonline.net/lote/detalhe/274356", " APROX. 3.450 UN. PARAFUSO OLHAL GEO M12 250,0MM ( COD. 1100120)")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24.000,00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=HYPERLINK("https://leilaoonline.net/lote/detalhe/274345", "360")</f>
      </c>
      <c r="B99" s="4" t="s">
        <f>=HYPERLINK("https://leilaoonline.net/lote/detalhe/274345", " APROX. 1.380 UN. PARAFUSO SXT PHI GEO 1/4"X2.1/4" ( COD. 1100125)")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200,00</t>
        </is>
      </c>
      <c r="F99" s="4" t="inlineStr">
        <is>
          <t>10.00</t>
        </is>
      </c>
    </row>
    <row collapsed="false" customFormat="false" customHeight="false" hidden="false" ht="12.1" outlineLevel="0" r="100">
      <c r="A100" s="5" t="s">
        <f>=HYPERLINK("https://leilaoonline.net/lote/detalhe/274348", "362")</f>
      </c>
      <c r="B100" s="4" t="s">
        <f>=HYPERLINK("https://leilaoonline.net/lote/detalhe/274348", " APROX. 2.500 UN. PARAFUSO SXT GEO M8 35,0MM 10,0MM (COD. 1100131)")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370,00</t>
        </is>
      </c>
      <c r="F100" s="4" t="inlineStr">
        <is>
          <t>10.00</t>
        </is>
      </c>
    </row>
    <row collapsed="false" customFormat="false" customHeight="false" hidden="false" ht="12.1" outlineLevel="0" r="101">
      <c r="A101" s="5" t="s">
        <f>=HYPERLINK("https://leilaoonline.net/lote/detalhe/274353", "365")</f>
      </c>
      <c r="B101" s="4" t="s">
        <f>=HYPERLINK("https://leilaoonline.net/lote/detalhe/274353", " APROX. 6.650 UN. GRAMPO U ZB 98,0MMX85,0MMX70,0MMX58,0MM M8 P/MASTRO 2POL ( COD. 1100136)")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5.700,00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=HYPERLINK("https://leilaoonline.net/lote/detalhe/274347", "366")</f>
      </c>
      <c r="B102" s="4" t="s">
        <f>=HYPERLINK("https://leilaoonline.net/lote/detalhe/274347", " APROX. 23.000 UN. ARRUELA PRESSAO LISA ZB 5/16" 8,6MMX20,1MM ( COD. 1100139)")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640,00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=HYPERLINK("https://leilaoonline.net/lote/detalhe/274359", "367")</f>
      </c>
      <c r="B103" s="4" t="s">
        <f>=HYPERLINK("https://leilaoonline.net/lote/detalhe/274359", " APROX. 36.000 UN. ARRUELA DENTADA EXT GEO M8 17,0MM (COD. 1100145) 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1.900,00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=HYPERLINK("https://leilaoonline.net/lote/detalhe/274350", "368")</f>
      </c>
      <c r="B104" s="4" t="s">
        <f>=HYPERLINK("https://leilaoonline.net/lote/detalhe/274350", " APROX. 2.000 UN. PARAFUSO SXT PHI GEO 1/4"X5.1/2" (COD. 1100146)")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1.200,00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=HYPERLINK("https://leilaoonline.net/lote/detalhe/274361", "369")</f>
      </c>
      <c r="B105" s="4" t="s">
        <f>=HYPERLINK("https://leilaoonline.net/lote/detalhe/274361", " APROX. 2.500 UN. PARAFUSO SXT PHI GEO M6 16,0MM (COD. 1100147)")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150,00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=HYPERLINK("https://leilaoonline.net/lote/detalhe/274366", "370")</f>
      </c>
      <c r="B106" s="4" t="s">
        <f>=HYPERLINK("https://leilaoonline.net/lote/detalhe/274366", " APROX. 1350 UN. PORCA SXT AUT GEO M12 22,0MM (COD. 1100149)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3.670,00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=HYPERLINK("https://leilaoonline.net/lote/detalhe/274368", "371")</f>
      </c>
      <c r="B107" s="4" t="s">
        <f>=HYPERLINK("https://leilaoonline.net/lote/detalhe/274368", " APROX. 5.000 UN. PARAFUSO ABAULADO FC ZB M3 30,0MM (COD. 1100159)")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100,00</t>
        </is>
      </c>
      <c r="F107" s="4" t="inlineStr">
        <is>
          <t>10.00</t>
        </is>
      </c>
    </row>
    <row collapsed="false" customFormat="false" customHeight="false" hidden="false" ht="12.1" outlineLevel="0" r="108">
      <c r="A108" s="5" t="s">
        <f>=HYPERLINK("https://leilaoonline.net/lote/detalhe/274360", "372")</f>
      </c>
      <c r="B108" s="4" t="s">
        <f>=HYPERLINK("https://leilaoonline.net/lote/detalhe/274360", " APROX. 33.000 UN PARAFUSO PAN PHI P/PLAST ZB 2,2MMX5,0MM (COD. 1100169)")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700,00</t>
        </is>
      </c>
      <c r="F108" s="4" t="inlineStr">
        <is>
          <t>10.00</t>
        </is>
      </c>
    </row>
    <row collapsed="false" customFormat="false" customHeight="false" hidden="false" ht="12.1" outlineLevel="0" r="109">
      <c r="A109" s="5" t="s">
        <f>=HYPERLINK("https://leilaoonline.net/lote/detalhe/274343", "374")</f>
      </c>
      <c r="B109" s="4" t="s">
        <f>=HYPERLINK("https://leilaoonline.net/lote/detalhe/274343", " APROX. 12.000 UN PARAFUSO PAN PHI NQ M3 8,0MM ( COD. 1100174) e APROX. 7.000 UN PARAFUSO PAN PHI BCR M2 0,4MMX6,0MM (COD. 1100176)")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250,00</t>
        </is>
      </c>
      <c r="F109" s="4" t="inlineStr">
        <is>
          <t>10.00</t>
        </is>
      </c>
    </row>
    <row collapsed="false" customFormat="false" customHeight="false" hidden="false" ht="12.1" outlineLevel="0" r="110">
      <c r="A110" s="5" t="s">
        <f>=HYPERLINK("https://leilaoonline.net/lote/detalhe/274363", "375")</f>
      </c>
      <c r="B110" s="4" t="s">
        <f>=HYPERLINK("https://leilaoonline.net/lote/detalhe/274363", " APROX. 30.000 UN. PARAFUSO PAN PHI BCR M2 0,4MMX6,0MM ( COD. 1100178)")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850,00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=HYPERLINK("https://leilaoonline.net/lote/detalhe/274370", "376")</f>
      </c>
      <c r="B111" s="4" t="s">
        <f>=HYPERLINK("https://leilaoonline.net/lote/detalhe/274370", " APROX. 13.500 UN. PARAFUSO PAN PHI BCR M2 0,4MMX7,0MM ( COD. 1100179) e APROX. 2.500 UN. PARAFUSO SXT NQ M5 0,8MMX20,0MM ( COD. 1100183)")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370,00</t>
        </is>
      </c>
      <c r="F111" s="4" t="inlineStr">
        <is>
          <t>10.00</t>
        </is>
      </c>
    </row>
    <row collapsed="false" customFormat="false" customHeight="false" hidden="false" ht="12.1" outlineLevel="0" r="112">
      <c r="A112" s="5" t="s">
        <f>=HYPERLINK("https://leilaoonline.net/lote/detalhe/274365", "377")</f>
      </c>
      <c r="B112" s="4" t="s">
        <f>=HYPERLINK("https://leilaoonline.net/lote/detalhe/274365", " APROX. 6.500 UN. PORCA SXT-B ZB M5 0,8MMX8,0MM ( COD. 1100184)")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700,00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=HYPERLINK("https://leilaoonline.net/lote/detalhe/274362", "378")</f>
      </c>
      <c r="B113" s="4" t="s">
        <f>=HYPERLINK("https://leilaoonline.net/lote/detalhe/274362", " APROX. 9.000 UN. PARAFUSO CH PHI CR M4 12,0MM (COD. 1100186)")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300,00</t>
        </is>
      </c>
      <c r="F113" s="4" t="inlineStr">
        <is>
          <t>10.00</t>
        </is>
      </c>
    </row>
    <row collapsed="false" customFormat="false" customHeight="false" hidden="false" ht="12.1" outlineLevel="0" r="114">
      <c r="A114" s="5" t="s">
        <f>=HYPERLINK("https://leilaoonline.net/lote/detalhe/274367", "379")</f>
      </c>
      <c r="B114" s="4" t="s">
        <f>=HYPERLINK("https://leilaoonline.net/lote/detalhe/274367", " APROX. 3.300 UN. GRAMPO U ZB 60,0MMX43,0MMX34,0MMX36,0MM M5 ( COD. 1100187) e APROX. 10.000 UN. PARAFUSO CIL FS BCR M3 16,0MM ( COD. 1100196)")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560,00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=HYPERLINK("https://leilaoonline.net/lote/detalhe/274369", "380")</f>
      </c>
      <c r="B115" s="4" t="s">
        <f>=HYPERLINK("https://leilaoonline.net/lote/detalhe/274369", " APROX. 5.900 UN. PORCA SXT ZB M5 ( COD. 1100197) e PARAFUSO AA CH PHI ZB 2,9MMX6,5MM ( COD. 1100223)")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300,00</t>
        </is>
      </c>
      <c r="F115" s="4" t="inlineStr">
        <is>
          <t>10.00</t>
        </is>
      </c>
    </row>
    <row collapsed="false" customFormat="false" customHeight="false" hidden="false" ht="12.1" outlineLevel="0" r="116">
      <c r="A116" s="5" t="s">
        <f>=HYPERLINK("https://leilaoonline.net/lote/detalhe/274371", "382")</f>
      </c>
      <c r="B116" s="4" t="s">
        <f>=HYPERLINK("https://leilaoonline.net/lote/detalhe/274371", "APROX. 50 METROS - CABO COAXIAL DLCR 12 SF")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900,00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=HYPERLINK("https://leilaoonline.net/lote/detalhe/274258", "3003")</f>
      </c>
      <c r="B117" s="4" t="s">
        <f>=HYPERLINK("https://leilaoonline.net/lote/detalhe/274258", " Lote com Notebooks, placas mãe de notebooks e telas de notebook. Conforme relação de itens")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5.000,00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=HYPERLINK("https://leilaoonline.net/lote/detalhe/274256", "3004")</f>
      </c>
      <c r="B118" s="4" t="s">
        <f>=HYPERLINK("https://leilaoonline.net/lote/detalhe/274256", " Lote de itens variados conforme relação.")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5.000,00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=HYPERLINK("https://leilaoonline.net/lote/detalhe/274261", "3005")</f>
      </c>
      <c r="B119" s="4" t="s">
        <f>=HYPERLINK("https://leilaoonline.net/lote/detalhe/274261", " 1 Maquina de Costura Industrial Reta Bother, 1 Maquina de Costura de Braço Piffaf")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900,00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=HYPERLINK("https://leilaoonline.net/lote/detalhe/274260", "3006")</f>
      </c>
      <c r="B120" s="4" t="s">
        <f>=HYPERLINK("https://leilaoonline.net/lote/detalhe/274260", " Lixadeira Para Acabamento Sapateiro 3 Pontas, Lixadeira Para Acabamento Sapateiro 6 Pontas e Compresseor Ferrari 24 l")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700,00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=HYPERLINK("https://leilaoonline.net/lote/detalhe/274263", "3007")</f>
      </c>
      <c r="B121" s="4" t="s">
        <f>=HYPERLINK("https://leilaoonline.net/lote/detalhe/274263", " Forno Industrial Helmo a gás 350°")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900,00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=HYPERLINK("https://leilaoonline.net/lote/detalhe/274264", "3008")</f>
      </c>
      <c r="B122" s="4" t="s">
        <f>=HYPERLINK("https://leilaoonline.net/lote/detalhe/274264", " Rampa de Madeira Para Treinamento de Fisioterapia com 3 degraus")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700,00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=HYPERLINK("https://leilaoonline.net/lote/detalhe/274259", "3009")</f>
      </c>
      <c r="B123" s="4" t="s">
        <f>=HYPERLINK("https://leilaoonline.net/lote/detalhe/274259", " 2 Cadeiras de Rodas Infantil e 1 Cadeira de Rodas Adulto")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1.500,00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=HYPERLINK("https://leilaoonline.net/lote/detalhe/274265", "5002")</f>
      </c>
      <c r="B124" s="4" t="s">
        <f>=HYPERLINK("https://leilaoonline.net/lote/detalhe/274265", " APROX. 670 KG DE TIRAS, GUIAS, PERFIS E MAIS. CONFORME ESPECIFICAÇÔES")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1.800,00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=HYPERLINK("https://leilaoonline.net/lote/detalhe/274288", "5003")</f>
      </c>
      <c r="B125" s="4" t="s">
        <f>=HYPERLINK("https://leilaoonline.net/lote/detalhe/274288", " Cristo esculpido em madeira")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800,00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=HYPERLINK("https://leilaoonline.net/lote/detalhe/274275", "5005")</f>
      </c>
      <c r="B126" s="4" t="s">
        <f>=HYPERLINK("https://leilaoonline.net/lote/detalhe/274275", " Mesa centenária em Imbuia")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1.800,00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=HYPERLINK("https://leilaoonline.net/lote/detalhe/274276", "5006")</f>
      </c>
      <c r="B127" s="4" t="s">
        <f>=HYPERLINK("https://leilaoonline.net/lote/detalhe/274276", " Mesa de dormente com dois bancos")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1.500,00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=HYPERLINK("https://leilaoonline.net/lote/detalhe/274284", "5007")</f>
      </c>
      <c r="B128" s="4" t="s">
        <f>=HYPERLINK("https://leilaoonline.net/lote/detalhe/274284", " 02 Balanças de sacaria com os pesos")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900,00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=HYPERLINK("https://leilaoonline.net/lote/detalhe/274281", "5008")</f>
      </c>
      <c r="B129" s="4" t="s">
        <f>=HYPERLINK("https://leilaoonline.net/lote/detalhe/274281", " 05 Moedores fixados em madeira de lei. Sendo 3 maiores e 2 menores")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900,00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=HYPERLINK("https://leilaoonline.net/lote/detalhe/274278", "5009")</f>
      </c>
      <c r="B130" s="4" t="s">
        <f>=HYPERLINK("https://leilaoonline.net/lote/detalhe/274278", " Balcão  em madeira de cruzeta, tampo móvel de azulejo cor azul marinho (A)")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900,00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=HYPERLINK("https://leilaoonline.net/lote/detalhe/274277", "5010")</f>
      </c>
      <c r="B131" s="4" t="s">
        <f>=HYPERLINK("https://leilaoonline.net/lote/detalhe/274277", " Balcão  em madeira de cruzeta, tampo móvel de azulejo cor azul marinho (B)")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900,00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=HYPERLINK("https://leilaoonline.net/lote/detalhe/274285", "5011")</f>
      </c>
      <c r="B132" s="4" t="s">
        <f>=HYPERLINK("https://leilaoonline.net/lote/detalhe/274285", " Balcão  em madeira de cruzeta, tampo móvel de azulejo cor azul marinho (C) 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900,00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=HYPERLINK("https://leilaoonline.net/lote/detalhe/274279", "5012")</f>
      </c>
      <c r="B133" s="4" t="s">
        <f>=HYPERLINK("https://leilaoonline.net/lote/detalhe/274279", " Balcão  em madeira de cruzeta, tampo móvel de azulejo cor azul marinho (D)")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900,00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=HYPERLINK("https://leilaoonline.net/lote/detalhe/274271", "5013")</f>
      </c>
      <c r="B134" s="4" t="s">
        <f>=HYPERLINK("https://leilaoonline.net/lote/detalhe/274271", " Balcão  em madeira de cruzeta, tampo móvel de azulejo cor azul marinho (E)")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900,00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=HYPERLINK("https://leilaoonline.net/lote/detalhe/274280", "5014")</f>
      </c>
      <c r="B135" s="4" t="s">
        <f>=HYPERLINK("https://leilaoonline.net/lote/detalhe/274280", " Balcão  em madeira de cruzeta, tampo móvel de azulejo cor azul marinho (F)")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900,00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=HYPERLINK("https://leilaoonline.net/lote/detalhe/274283", "5015")</f>
      </c>
      <c r="B136" s="4" t="s">
        <f>=HYPERLINK("https://leilaoonline.net/lote/detalhe/274283", " Balança vermelha grande")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300,00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=HYPERLINK("https://leilaoonline.net/lote/detalhe/274287", "5016")</f>
      </c>
      <c r="B137" s="4" t="s">
        <f>=HYPERLINK("https://leilaoonline.net/lote/detalhe/274287", " Balança marrom tam.medio")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300,00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=HYPERLINK("https://leilaoonline.net/lote/detalhe/274282", "5017")</f>
      </c>
      <c r="B138" s="4" t="s">
        <f>=HYPERLINK("https://leilaoonline.net/lote/detalhe/274282", " Balança vermelha tam.medio")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300,00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=HYPERLINK("https://leilaoonline.net/lote/detalhe/274290", "5018")</f>
      </c>
      <c r="B139" s="4" t="s">
        <f>=HYPERLINK("https://leilaoonline.net/lote/detalhe/274290", " Torradores de café (2 unidades)")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=HYPERLINK("https://leilaoonline.net/lote/detalhe/274289", "5026")</f>
      </c>
      <c r="B140" s="4" t="s">
        <f>=HYPERLINK("https://leilaoonline.net/lote/detalhe/274289", " Pilão sem a mão")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400,00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=HYPERLINK("https://leilaoonline.net/lote/detalhe/274274", "5027")</f>
      </c>
      <c r="B141" s="4" t="s">
        <f>=HYPERLINK("https://leilaoonline.net/lote/detalhe/274274", " Armário em madeira. Usado")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800,00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=HYPERLINK("https://leilaoonline.net/lote/detalhe/274286", "5029")</f>
      </c>
      <c r="B142" s="4" t="s">
        <f>=HYPERLINK("https://leilaoonline.net/lote/detalhe/274286", " Arado")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800,00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=HYPERLINK("https://leilaoonline.net/lote/detalhe/274273", "5035")</f>
      </c>
      <c r="B143" s="4" t="s">
        <f>=HYPERLINK("https://leilaoonline.net/lote/detalhe/274273", "Chaise de Rafis indonésia. Usada (A)")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600,00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=HYPERLINK("https://leilaoonline.net/lote/detalhe/274292", "5036")</f>
      </c>
      <c r="B144" s="4" t="s">
        <f>=HYPERLINK("https://leilaoonline.net/lote/detalhe/274292", "Chaise de Rafis indonésia. Usada (B)")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600,00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=HYPERLINK("https://leilaoonline.net/lote/detalhe/274272", "5038")</f>
      </c>
      <c r="B145" s="4" t="s">
        <f>=HYPERLINK("https://leilaoonline.net/lote/detalhe/274272", " Lustre antigo em metal")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800,00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=HYPERLINK("https://leilaoonline.net/lote/detalhe/274291", "5039")</f>
      </c>
      <c r="B146" s="4" t="s">
        <f>=HYPERLINK("https://leilaoonline.net/lote/detalhe/274291", " Carteira escolar antiga")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400,00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=HYPERLINK("https://leilaoonline.net/lote/detalhe/274329", "5040")</f>
      </c>
      <c r="B147" s="4" t="s">
        <f>=HYPERLINK("https://leilaoonline.net/lote/detalhe/274329", " Máquina Vigorelli. Funcionando")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650,00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=HYPERLINK("https://leilaoonline.net/lote/detalhe/274331", "5041")</f>
      </c>
      <c r="B148" s="4" t="s">
        <f>=HYPERLINK("https://leilaoonline.net/lote/detalhe/274331", " 04 Formas de tijolo comum")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300,00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=HYPERLINK("https://leilaoonline.net/lote/detalhe/274326", "5042")</f>
      </c>
      <c r="B149" s="4" t="s">
        <f>=HYPERLINK("https://leilaoonline.net/lote/detalhe/274326", " Máquina escrever antiga")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150,00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=HYPERLINK("https://leilaoonline.net/lote/detalhe/274333", "5043")</f>
      </c>
      <c r="B150" s="4" t="s">
        <f>=HYPERLINK("https://leilaoonline.net/lote/detalhe/274333", " Máquina escrever antiga")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150,00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=HYPERLINK("https://leilaoonline.net/lote/detalhe/274334", "5044")</f>
      </c>
      <c r="B151" s="4" t="s">
        <f>=HYPERLINK("https://leilaoonline.net/lote/detalhe/274334", "Mesa de cabeceira em imbuia")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150,00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=HYPERLINK("https://leilaoonline.net/lote/detalhe/274327", "5046")</f>
      </c>
      <c r="B152" s="4" t="s">
        <f>=HYPERLINK("https://leilaoonline.net/lote/detalhe/274327", " Quatro esculturas")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400,00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=HYPERLINK("https://leilaoonline.net/lote/detalhe/274332", "5047")</f>
      </c>
      <c r="B153" s="4" t="s">
        <f>=HYPERLINK("https://leilaoonline.net/lote/detalhe/274332", " Rádio vitrola em Imbuia")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900,00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=HYPERLINK("https://leilaoonline.net/lote/detalhe/274328", "5049")</f>
      </c>
      <c r="B154" s="4" t="s">
        <f>=HYPERLINK("https://leilaoonline.net/lote/detalhe/274328", " Mesa em imbuia com tampo de mármore. Medidas 75 x 90. Acompanha duas cadeiras em Imbuia")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750,00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=HYPERLINK("https://leilaoonline.net/lote/detalhe/274330", "5050")</f>
      </c>
      <c r="B155" s="4" t="s">
        <f>=HYPERLINK("https://leilaoonline.net/lote/detalhe/274330", " Baú de madeira . Medidas 1,90 x 0,51 x 0,53")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500,00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=HYPERLINK("https://leilaoonline.net/lote/detalhe/274323", "6001")</f>
      </c>
      <c r="B156" s="4" t="s">
        <f>=HYPERLINK("https://leilaoonline.net/lote/detalhe/274323", " Informática, Amperimetro, Cabos, Estabilizador, Fontes e mais. Veja Especificações.")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500,00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=HYPERLINK("https://leilaoonline.net/lote/detalhe/274324", "6002")</f>
      </c>
      <c r="B157" s="4" t="s">
        <f>=HYPERLINK("https://leilaoonline.net/lote/detalhe/274324", " Parafusos e peças automotivas. Veja especificações")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500,00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=HYPERLINK("https://leilaoonline.net/lote/detalhe/274322", "6003")</f>
      </c>
      <c r="B158" s="4" t="s">
        <f>=HYPERLINK("https://leilaoonline.net/lote/detalhe/274322", " Celulares antigos, Telefones, Máquinas Fotográficas, Rádio Relógios e mais. Veja especificações")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400,00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=HYPERLINK("https://leilaoonline.net/lote/detalhe/274325", "6005")</f>
      </c>
      <c r="B159" s="4" t="s">
        <f>=HYPERLINK("https://leilaoonline.net/lote/detalhe/274325", " GPS GAMIN NUVI 7000  funcionando")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150,00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=HYPERLINK("https://leilaoonline.net/lote/detalhe/274321", "6006")</f>
      </c>
      <c r="B160" s="4" t="s">
        <f>=HYPERLINK("https://leilaoonline.net/lote/detalhe/274321", " Bicicleta Ceci Originial 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=HYPERLINK("https://leilaoonline.net/lote/detalhe/274320", "6007")</f>
      </c>
      <c r="B161" s="4" t="s">
        <f>=HYPERLINK("https://leilaoonline.net/lote/detalhe/274320", " Master System II Compact completo")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300,00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=HYPERLINK("https://leilaoonline.net/lote/detalhe/274398", "7001")</f>
      </c>
      <c r="B162" s="4" t="s">
        <f>=HYPERLINK("https://leilaoonline.net/lote/detalhe/274398", " Duto de ar condicionado GM - 4 unidades")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300,00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=HYPERLINK("https://leilaoonline.net/lote/detalhe/274396", "7002")</f>
      </c>
      <c r="B163" s="4" t="s">
        <f>=HYPERLINK("https://leilaoonline.net/lote/detalhe/274396", " Caixa de Ignição Honeywell - 2 unidades")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750,00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=HYPERLINK("https://leilaoonline.net/lote/detalhe/274397", "7003")</f>
      </c>
      <c r="B164" s="4" t="s">
        <f>=HYPERLINK("https://leilaoonline.net/lote/detalhe/274397", " Caixa de Ignição Honeywell - 1 unidade")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325,00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=HYPERLINK("https://leilaoonline.net/lote/detalhe/274400", "7004")</f>
      </c>
      <c r="B165" s="4" t="s">
        <f>=HYPERLINK("https://leilaoonline.net/lote/detalhe/274400", " Caixa de Ignição Honeywell - 2 unidades")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750,00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=HYPERLINK("https://leilaoonline.net/lote/detalhe/274401", "7005")</f>
      </c>
      <c r="B166" s="4" t="s">
        <f>=HYPERLINK("https://leilaoonline.net/lote/detalhe/274401", " Anel de vedação/Juntas de motor de motocicleta - Aprox. 50 unidades")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250,00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=HYPERLINK("https://leilaoonline.net/lote/detalhe/274399", "7006")</f>
      </c>
      <c r="B167" s="4" t="s">
        <f>=HYPERLINK("https://leilaoonline.net/lote/detalhe/274399", " Produtos diversos e variados - 1 kit")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250,00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=HYPERLINK("https://leilaoonline.net/lote/detalhe/274402", "7007")</f>
      </c>
      <c r="B168" s="4" t="s">
        <f>=HYPERLINK("https://leilaoonline.net/lote/detalhe/274402", " Kit peças de ATS Laser/TSShara - 3 unidades")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600,00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=HYPERLINK("https://leilaoonline.net/lote/detalhe/274403", "7008")</f>
      </c>
      <c r="B169" s="4" t="s">
        <f>=HYPERLINK("https://leilaoonline.net/lote/detalhe/274403", " Fontes Siet sem uso - 10 unidades")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150,00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=HYPERLINK("https://leilaoonline.net/lote/detalhe/274405", "7009")</f>
      </c>
      <c r="B170" s="4" t="s">
        <f>=HYPERLINK("https://leilaoonline.net/lote/detalhe/274405", " Fontes Siet sem uso - 13 unidades")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200,00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=HYPERLINK("https://leilaoonline.net/lote/detalhe/274404", "7010")</f>
      </c>
      <c r="B171" s="4" t="s">
        <f>=HYPERLINK("https://leilaoonline.net/lote/detalhe/274404", " Peças de selacards modelo 6037C - 14 unidades")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100,00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=HYPERLINK("https://leilaoonline.net/lote/detalhe/274406", "7011")</f>
      </c>
      <c r="B172" s="4" t="s">
        <f>=HYPERLINK("https://leilaoonline.net/lote/detalhe/274406", " Aparelho Robert Juliet modelo cad 900 - 2 unidades")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500,00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=HYPERLINK("https://leilaoonline.net/lote/detalhe/274407", "7012")</f>
      </c>
      <c r="B173" s="4" t="s">
        <f>=HYPERLINK("https://leilaoonline.net/lote/detalhe/274407", " Lente Noritsu modelo H018092 - 1 unidade")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250,00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=HYPERLINK("https://leilaoonline.net/lote/detalhe/274408", "7013")</f>
      </c>
      <c r="B174" s="4" t="s">
        <f>=HYPERLINK("https://leilaoonline.net/lote/detalhe/274408", " Peça suporte de copo para painel GM não especificado modelo - 8 unidades")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150,00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=HYPERLINK("https://leilaoonline.net/lote/detalhe/274409", "7014")</f>
      </c>
      <c r="B175" s="4" t="s">
        <f>=HYPERLINK("https://leilaoonline.net/lote/detalhe/274409", " Xuxinha/elastico de cabelo coloridas - Aprox. 7.200 unidades 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100,00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=HYPERLINK("https://leilaoonline.net/lote/detalhe/274410", "7015")</f>
      </c>
      <c r="B176" s="4" t="s">
        <f>=HYPERLINK("https://leilaoonline.net/lote/detalhe/274410", " Xuxinha/elastico de cabelo coloridas - Aprox. 7.200 unidades")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100,00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=HYPERLINK("https://leilaoonline.net/lote/detalhe/274411", "7016")</f>
      </c>
      <c r="B177" s="4" t="s">
        <f>=HYPERLINK("https://leilaoonline.net/lote/detalhe/274411", " Adaptador presta para pneus - Aprox.1 000 unidades")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500,00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=HYPERLINK("https://leilaoonline.net/lote/detalhe/274412", "7017")</f>
      </c>
      <c r="B178" s="4" t="s">
        <f>=HYPERLINK("https://leilaoonline.net/lote/detalhe/274412", " Fontes 12V por 3A - Aprox. 100 unidades")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450,00</t>
        </is>
      </c>
      <c r="F178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2026-09-02T12:34:42.00Z</dcterms:created>
  <dc:creator>Tellks Tecnologia</dc:creator>
  <cp:revision>0</cp:revision>
</cp:coreProperties>
</file>