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MÁQUINAS,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=HYPERLINK("https://leilaoonline.net/lote/detalhe/271914", "001")</f>
      </c>
      <c r="B11" s="4" t="s">
        <f>=HYPERLINK("https://leilaoonline.net/lote/detalhe/271914", " Refrigerador Midea side by side 442 l (liga não gela sem garantia )")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1.850,00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=HYPERLINK("https://leilaoonline.net/lote/detalhe/271906", "002")</f>
      </c>
      <c r="B12" s="4" t="s">
        <f>=HYPERLINK("https://leilaoonline.net/lote/detalhe/271906", " Refrigerador Midea french door 4 portas (fios arrebentados sem garantia)")</f>
      </c>
      <c r="C12" s="4" t="inlineStr">
        <is>
          <t>Vendido</t>
        </is>
      </c>
      <c r="D12" s="4" t="inlineStr">
        <is>
          <t>4</t>
        </is>
      </c>
      <c r="E12" s="5" t="inlineStr">
        <is>
          <t>1.600,00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=HYPERLINK("https://leilaoonline.net/lote/detalhe/271912", "003")</f>
      </c>
      <c r="B13" s="4" t="s">
        <f>=HYPERLINK("https://leilaoonline.net/lote/detalhe/271912", " 12 microondas Midea ( sem uso sem não testados sem garantia)")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=HYPERLINK("https://leilaoonline.net/lote/detalhe/271907", "004")</f>
      </c>
      <c r="B14" s="4" t="s">
        <f>=HYPERLINK("https://leilaoonline.net/lote/detalhe/271907", " Forno de embutir Midea 80 litros (novo sem uso vidro quebrado sem garantia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790,00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=HYPERLINK("https://leilaoonline.net/lote/detalhe/271918", "005")</f>
      </c>
      <c r="B15" s="4" t="s">
        <f>=HYPERLINK("https://leilaoonline.net/lote/detalhe/271918", " Forno de embutir Midea 80 litros ( novo sem uso vidro quebrado sem garantia 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790,00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=HYPERLINK("https://leilaoonline.net/lote/detalhe/271905", "006")</f>
      </c>
      <c r="B16" s="4" t="s">
        <f>=HYPERLINK("https://leilaoonline.net/lote/detalhe/271905", " Lava e seca Midea smart 11 kg (funcionando sem garantia 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=HYPERLINK("https://leilaoonline.net/lote/detalhe/271527", "007")</f>
      </c>
      <c r="B17" s="4" t="s">
        <f>=HYPERLINK("https://leilaoonline.net/lote/detalhe/271527", "Motor estacionaria Branco (novo sem uso com detalhes estéticos ) -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=HYPERLINK("https://leilaoonline.net/lote/detalhe/271915", "008")</f>
      </c>
      <c r="B18" s="4" t="s">
        <f>=HYPERLINK("https://leilaoonline.net/lote/detalhe/271915", " Cervejeira Midea 96 litros( nova sem uso vidro quebrado no estado sem garantia)")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590,00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=HYPERLINK("https://leilaoonline.net/lote/detalhe/271532", "009")</f>
      </c>
      <c r="B19" s="4" t="s">
        <f>=HYPERLINK("https://leilaoonline.net/lote/detalhe/271532", " LIXADEIRA BOSCH PROFISSIONAL 220 VOLT - SEM USO")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410,00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=HYPERLINK("https://leilaoonline.net/lote/detalhe/271528", "010")</f>
      </c>
      <c r="B20" s="4" t="s">
        <f>=HYPERLINK("https://leilaoonline.net/lote/detalhe/271528", "11un.  filtros para máquinas agrícolas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30.00</t>
        </is>
      </c>
    </row>
    <row collapsed="false" customFormat="false" customHeight="false" hidden="false" ht="12.1" outlineLevel="0" r="21">
      <c r="A21" s="5" t="s">
        <f>=HYPERLINK("https://leilaoonline.net/lote/detalhe/271908", "011")</f>
      </c>
      <c r="B21" s="4" t="s">
        <f>=HYPERLINK("https://leilaoonline.net/lote/detalhe/271908", " Cervejeira Midea 96 litros( nova sem uso vidro quebrado no estado sem garantia)")</f>
      </c>
      <c r="C21" s="4" t="inlineStr">
        <is>
          <t>Vendido</t>
        </is>
      </c>
      <c r="D21" s="4" t="inlineStr">
        <is>
          <t>1</t>
        </is>
      </c>
      <c r="E21" s="5" t="inlineStr">
        <is>
          <t>590,00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=HYPERLINK("https://leilaoonline.net/lote/detalhe/271534", "012")</f>
      </c>
      <c r="B22" s="4" t="s">
        <f>=HYPERLINK("https://leilaoonline.net/lote/detalhe/271534", " LIXADEIRA BOSCH PROFISSIONAL 220 VOLT - SEM USO")</f>
      </c>
      <c r="C22" s="4" t="inlineStr">
        <is>
          <t>Vendido</t>
        </is>
      </c>
      <c r="D22" s="4" t="inlineStr">
        <is>
          <t>1</t>
        </is>
      </c>
      <c r="E22" s="5" t="inlineStr">
        <is>
          <t>410,00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=HYPERLINK("https://leilaoonline.net/lote/detalhe/271529", "013")</f>
      </c>
      <c r="B23" s="4" t="s">
        <f>=HYPERLINK("https://leilaoonline.net/lote/detalhe/271529", " LIXADEIRA BOSCH PROFISSIONAL 220 VOLT - SEM USO")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410,00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=HYPERLINK("https://leilaoonline.net/lote/detalhe/271910", "014")</f>
      </c>
      <c r="B24" s="4" t="s">
        <f>=HYPERLINK("https://leilaoonline.net/lote/detalhe/271910", " Coifa Midea pro toutch 90 cm ( nova sem uso sem garantia avaria estética 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350,00</t>
        </is>
      </c>
      <c r="F24" s="4" t="inlineStr">
        <is>
          <t>30.00</t>
        </is>
      </c>
    </row>
    <row collapsed="false" customFormat="false" customHeight="false" hidden="false" ht="12.1" outlineLevel="0" r="25">
      <c r="A25" s="5" t="s">
        <f>=HYPERLINK("https://leilaoonline.net/lote/detalhe/271904", "015")</f>
      </c>
      <c r="B25" s="4" t="s">
        <f>=HYPERLINK("https://leilaoonline.net/lote/detalhe/271904", " Lava louças Midea 8 serviços (sem teste sem garantia )")</f>
      </c>
      <c r="C25" s="4" t="inlineStr">
        <is>
          <t>Vendido</t>
        </is>
      </c>
      <c r="D25" s="4" t="inlineStr">
        <is>
          <t>3</t>
        </is>
      </c>
      <c r="E25" s="5" t="inlineStr">
        <is>
          <t>650,00</t>
        </is>
      </c>
      <c r="F25" s="4" t="inlineStr">
        <is>
          <t>30.00</t>
        </is>
      </c>
    </row>
    <row collapsed="false" customFormat="false" customHeight="false" hidden="false" ht="12.1" outlineLevel="0" r="26">
      <c r="A26" s="5" t="s">
        <f>=HYPERLINK("https://leilaoonline.net/lote/detalhe/271531", "016")</f>
      </c>
      <c r="B26" s="4" t="s">
        <f>=HYPERLINK("https://leilaoonline.net/lote/detalhe/271531", " LIXADEIRA BOSCH PROFISSIONAL 220 VOLT -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410,00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=HYPERLINK("https://leilaoonline.net/lote/detalhe/271533", "018")</f>
      </c>
      <c r="B27" s="4" t="s">
        <f>=HYPERLINK("https://leilaoonline.net/lote/detalhe/271533", " 06 UN. PEÇAS PARA COLHEITADEIRA")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=HYPERLINK("https://leilaoonline.net/lote/detalhe/271902", "019")</f>
      </c>
      <c r="B28" s="4" t="s">
        <f>=HYPERLINK("https://leilaoonline.net/lote/detalhe/271902", " Aspirador de pó Midea portátil (novo sem uso sem garantia) 2")</f>
      </c>
      <c r="C28" s="4" t="inlineStr">
        <is>
          <t>Vendido</t>
        </is>
      </c>
      <c r="D28" s="4" t="inlineStr">
        <is>
          <t>1</t>
        </is>
      </c>
      <c r="E28" s="5" t="inlineStr">
        <is>
          <t>200,00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=HYPERLINK("https://leilaoonline.net/lote/detalhe/271530", "020")</f>
      </c>
      <c r="B29" s="4" t="s">
        <f>=HYPERLINK("https://leilaoonline.net/lote/detalhe/271530", " 2 microondas sem uso (1 funcionando e outro não) - sem garantia ")</f>
      </c>
      <c r="C29" s="4" t="inlineStr">
        <is>
          <t>Vendido</t>
        </is>
      </c>
      <c r="D29" s="4" t="inlineStr">
        <is>
          <t>1</t>
        </is>
      </c>
      <c r="E29" s="5" t="inlineStr">
        <is>
          <t>300,00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=HYPERLINK("https://leilaoonline.net/lote/detalhe/271535", "021")</f>
      </c>
      <c r="B30" s="4" t="s">
        <f>=HYPERLINK("https://leilaoonline.net/lote/detalhe/271535", " Cortina de ar Springer 1,50 m - sem uso - avariada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=HYPERLINK("https://leilaoonline.net/lote/detalhe/271913", "022")</f>
      </c>
      <c r="B31" s="4" t="s">
        <f>=HYPERLINK("https://leilaoonline.net/lote/detalhe/271913", " Lavadora Midea 11 kg (nova sem uso lacrado com avaria estética sem garantia)")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=HYPERLINK("https://leilaoonline.net/lote/detalhe/271917", "023")</f>
      </c>
      <c r="B32" s="4" t="s">
        <f>=HYPERLINK("https://leilaoonline.net/lote/detalhe/271917", " Lote com itens diversos sem garantia")</f>
      </c>
      <c r="C32" s="4" t="inlineStr">
        <is>
          <t>Vendido</t>
        </is>
      </c>
      <c r="D32" s="4" t="inlineStr">
        <is>
          <t>2</t>
        </is>
      </c>
      <c r="E32" s="5" t="inlineStr">
        <is>
          <t>150,00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=HYPERLINK("https://leilaoonline.net/lote/detalhe/271903", "024")</f>
      </c>
      <c r="B33" s="4" t="s">
        <f>=HYPERLINK("https://leilaoonline.net/lote/detalhe/271903", " Motobomba Buffalo (nova sem uso sem garantia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780,00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=HYPERLINK("https://leilaoonline.net/lote/detalhe/271901", "025")</f>
      </c>
      <c r="B34" s="4" t="s">
        <f>=HYPERLINK("https://leilaoonline.net/lote/detalhe/271901", " Motobomba Buffalo Diesel partida elétrica (nova sem uso sem garantia)")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1.850,00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=HYPERLINK("https://leilaoonline.net/lote/detalhe/271909", "026")</f>
      </c>
      <c r="B35" s="4" t="s">
        <f>=HYPERLINK("https://leilaoonline.net/lote/detalhe/271909", " Motobomba Branco (nova sem uso sem garantia avarias estéticas)")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780,00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=HYPERLINK("https://leilaoonline.net/lote/detalhe/271919", "027")</f>
      </c>
      <c r="B36" s="4" t="s">
        <f>=HYPERLINK("https://leilaoonline.net/lote/detalhe/271919", " Mangueira 50 metros código 80023 para motobomba")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680,00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=HYPERLINK("https://leilaoonline.net/lote/detalhe/271916", "028")</f>
      </c>
      <c r="B37" s="4" t="s">
        <f>=HYPERLINK("https://leilaoonline.net/lote/detalhe/271916", " Mangueira 50 metros código 80021 para motobomba")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580,00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=HYPERLINK("https://leilaoonline.net/lote/detalhe/271524", "029")</f>
      </c>
      <c r="B38" s="4" t="s">
        <f>=HYPERLINK("https://leilaoonline.net/lote/detalhe/271524", " 90 UN. AVENTAIS - ARTESANAL - TEAR DE MINAS")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=HYPERLINK("https://leilaoonline.net/lote/detalhe/271525", "030")</f>
      </c>
      <c r="B39" s="4" t="s">
        <f>=HYPERLINK("https://leilaoonline.net/lote/detalhe/271525", " 90 UN. AVENTAIS - ARTESANAL - TEAR DE MINAS")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=HYPERLINK("https://leilaoonline.net/lote/detalhe/271526", "031")</f>
      </c>
      <c r="B40" s="4" t="s">
        <f>=HYPERLINK("https://leilaoonline.net/lote/detalhe/271526", " 90 UN. AVENTAIS - ARTESANAL - TEAR DE MINAS")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=HYPERLINK("https://leilaoonline.net/lote/detalhe/272338", "032")</f>
      </c>
      <c r="B41" s="4" t="s">
        <f>=HYPERLINK("https://leilaoonline.net/lote/detalhe/272338", "APROX. 17 CADEIRAS  DE ESCRITÓRIO DIVERSAS")</f>
      </c>
      <c r="C41" s="4" t="inlineStr">
        <is>
          <t>Vendido</t>
        </is>
      </c>
      <c r="D41" s="4" t="inlineStr">
        <is>
          <t>1</t>
        </is>
      </c>
      <c r="E41" s="5" t="inlineStr">
        <is>
          <t>500,00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=HYPERLINK("https://leilaoonline.net/lote/detalhe/271543", "034")</f>
      </c>
      <c r="B42" s="4" t="s">
        <f>=HYPERLINK("https://leilaoonline.net/lote/detalhe/271543", " COIFA 60CM - ( NOVA SEM USO) - SEM GARANTIA")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=HYPERLINK("https://leilaoonline.net/lote/detalhe/271538", "035")</f>
      </c>
      <c r="B43" s="4" t="s">
        <f>=HYPERLINK("https://leilaoonline.net/lote/detalhe/271538", " COIFA 60CM - ( NOVA SEM USO) - SEM GARANTIA")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=HYPERLINK("https://leilaoonline.net/lote/detalhe/271540", "036")</f>
      </c>
      <c r="B44" s="4" t="s">
        <f>=HYPERLINK("https://leilaoonline.net/lote/detalhe/271540", " COIFA 60CM - ( NOVA SEM USO) - SEM GARANTIA")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=HYPERLINK("https://leilaoonline.net/lote/detalhe/271544", "037")</f>
      </c>
      <c r="B45" s="4" t="s">
        <f>=HYPERLINK("https://leilaoonline.net/lote/detalhe/271544", " COIFA 60CM - ( NOVA SEM USO) - SEM GARANTIA")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=HYPERLINK("https://leilaoonline.net/lote/detalhe/271541", "038")</f>
      </c>
      <c r="B46" s="4" t="s">
        <f>=HYPERLINK("https://leilaoonline.net/lote/detalhe/271541", " COIFA 60CM - ( NOVA SEM USO) - SEM GARANTIA")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=HYPERLINK("https://leilaoonline.net/lote/detalhe/271536", "039")</f>
      </c>
      <c r="B47" s="4" t="s">
        <f>=HYPERLINK("https://leilaoonline.net/lote/detalhe/271536", " COIFA 60CM - ( NOVA SEM USO) - SEM GARANTIA")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=HYPERLINK("https://leilaoonline.net/lote/detalhe/271542", "040")</f>
      </c>
      <c r="B48" s="4" t="s">
        <f>=HYPERLINK("https://leilaoonline.net/lote/detalhe/271542", " COIFA 60CM - ( NOVA SEM USO) - SEM GARANTIA")</f>
      </c>
      <c r="C48" s="4" t="inlineStr">
        <is>
          <t>Vendido</t>
        </is>
      </c>
      <c r="D48" s="4" t="inlineStr">
        <is>
          <t>1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=HYPERLINK("https://leilaoonline.net/lote/detalhe/271537", "042")</f>
      </c>
      <c r="B49" s="4" t="s">
        <f>=HYPERLINK("https://leilaoonline.net/lote/detalhe/271537", " LOTE COM ACESSÓRIOS AUTOMOTIVOS/FERRAMENTAS E OUTROS - SEM GARANTIA- PODENDO SER SUCATA")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420,00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=HYPERLINK("https://leilaoonline.net/lote/detalhe/271539", "043")</f>
      </c>
      <c r="B50" s="4" t="s">
        <f>=HYPERLINK("https://leilaoonline.net/lote/detalhe/271539", " LOTE COM DIVERSOS ITENS DE LABORATÓRIO ( VALIDADE 08/25)")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=HYPERLINK("https://leilaoonline.net/lote/detalhe/271549", "050")</f>
      </c>
      <c r="B51" s="4" t="s">
        <f>=HYPERLINK("https://leilaoonline.net/lote/detalhe/271549", " APROX. 54 ITENS PARA CARRETA")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=HYPERLINK("https://leilaoonline.net/lote/detalhe/271547", "051")</f>
      </c>
      <c r="B52" s="4" t="s">
        <f>=HYPERLINK("https://leilaoonline.net/lote/detalhe/271547", " APROX. 51 PACOTES DE PEPITE PARA LABORATÓRIO")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=HYPERLINK("https://leilaoonline.net/lote/detalhe/271546", "052")</f>
      </c>
      <c r="B53" s="4" t="s">
        <f>=HYPERLINK("https://leilaoonline.net/lote/detalhe/271546", " APROX. 21 PEÇAS PARA BETONEIRA")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=HYPERLINK("https://leilaoonline.net/lote/detalhe/271545", "053")</f>
      </c>
      <c r="B54" s="4" t="s">
        <f>=HYPERLINK("https://leilaoonline.net/lote/detalhe/271545", "[ VÍDEO ] DIVERSAS PEÇAS PARA MOTOBOMBA E OUTROS")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990,00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=HYPERLINK("https://leilaoonline.net/lote/detalhe/271548", "054")</f>
      </c>
      <c r="B55" s="4" t="s">
        <f>=HYPERLINK("https://leilaoonline.net/lote/detalhe/271548", " APROX. 120 PEÇAS PARA DOMO")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720,00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=HYPERLINK("https://leilaoonline.net/lote/detalhe/271550", "058")</f>
      </c>
      <c r="B56" s="4" t="s">
        <f>=HYPERLINK("https://leilaoonline.net/lote/detalhe/271550", "14 ITENS - FERRAMENTAS DIVERSAS SEM USO ( RECUPARADAS DE INCÊNDIO/NO ESTADO)")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=HYPERLINK("https://leilaoonline.net/lote/detalhe/271553", "060")</f>
      </c>
      <c r="B57" s="4" t="s">
        <f>=HYPERLINK("https://leilaoonline.net/lote/detalhe/271553", " 02 MOTORES (SINISTRO DE INCENDIO/SUCATA)")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=HYPERLINK("https://leilaoonline.net/lote/detalhe/271562", "061")</f>
      </c>
      <c r="B58" s="4" t="s">
        <f>=HYPERLINK("https://leilaoonline.net/lote/detalhe/271562", " 03 MESAS DE VIDRO (NOVAS NA CAIXA)")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=HYPERLINK("https://leilaoonline.net/lote/detalhe/271560", "062")</f>
      </c>
      <c r="B59" s="4" t="s">
        <f>=HYPERLINK("https://leilaoonline.net/lote/detalhe/271560", " LOTES COM PEÇAS DIRVERSAS")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=HYPERLINK("https://leilaoonline.net/lote/detalhe/271557", "063")</f>
      </c>
      <c r="B60" s="4" t="s">
        <f>=HYPERLINK("https://leilaoonline.net/lote/detalhe/271557", " ASPIRADOR DE PÓ MIDEA AZUL- SEM USO/NÃO TESTADO /SEM GARANTIA")</f>
      </c>
      <c r="C60" s="4" t="inlineStr">
        <is>
          <t>Vendido</t>
        </is>
      </c>
      <c r="D60" s="4" t="inlineStr">
        <is>
          <t>1</t>
        </is>
      </c>
      <c r="E60" s="5" t="inlineStr">
        <is>
          <t>200,00</t>
        </is>
      </c>
      <c r="F60" s="4" t="inlineStr">
        <is>
          <t>30.00</t>
        </is>
      </c>
    </row>
    <row collapsed="false" customFormat="false" customHeight="false" hidden="false" ht="12.1" outlineLevel="0" r="61">
      <c r="A61" s="5" t="s">
        <f>=HYPERLINK("https://leilaoonline.net/lote/detalhe/271558", "064")</f>
      </c>
      <c r="B61" s="4" t="s">
        <f>=HYPERLINK("https://leilaoonline.net/lote/detalhe/271558", " ASPIRADOR DE PÓ MIDEA VERMELHO- SEM USO/NÃO TESTADO /SEM GARANTIA")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30.00</t>
        </is>
      </c>
    </row>
    <row collapsed="false" customFormat="false" customHeight="false" hidden="false" ht="12.1" outlineLevel="0" r="62">
      <c r="A62" s="5" t="s">
        <f>=HYPERLINK("https://leilaoonline.net/lote/detalhe/271561", "065")</f>
      </c>
      <c r="B62" s="4" t="s">
        <f>=HYPERLINK("https://leilaoonline.net/lote/detalhe/271561", " ASPIRADOR DE PÓ MIDEA VERMELHO- SEM USO/NÃO TESTADO /SEM GARANTIA")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30.00</t>
        </is>
      </c>
    </row>
    <row collapsed="false" customFormat="false" customHeight="false" hidden="false" ht="12.1" outlineLevel="0" r="63">
      <c r="A63" s="5" t="s">
        <f>=HYPERLINK("https://leilaoonline.net/lote/detalhe/271552", "066")</f>
      </c>
      <c r="B63" s="4" t="s">
        <f>=HYPERLINK("https://leilaoonline.net/lote/detalhe/271552", " ASPIRADOR DE PÓ MIDEA VERMELHO- SEM USO/NÃO TESTADO /SEM GARANTIA")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30.00</t>
        </is>
      </c>
    </row>
    <row collapsed="false" customFormat="false" customHeight="false" hidden="false" ht="12.1" outlineLevel="0" r="64">
      <c r="A64" s="5" t="s">
        <f>=HYPERLINK("https://leilaoonline.net/lote/detalhe/271555", "067")</f>
      </c>
      <c r="B64" s="4" t="s">
        <f>=HYPERLINK("https://leilaoonline.net/lote/detalhe/271555", " ASPIRADOR DE PÓ MIDEA AZUL- SEM USO/NÃO TESTADO /SEM GARANTIA")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30.00</t>
        </is>
      </c>
    </row>
    <row collapsed="false" customFormat="false" customHeight="false" hidden="false" ht="12.1" outlineLevel="0" r="65">
      <c r="A65" s="5" t="s">
        <f>=HYPERLINK("https://leilaoonline.net/lote/detalhe/271554", "068")</f>
      </c>
      <c r="B65" s="4" t="s">
        <f>=HYPERLINK("https://leilaoonline.net/lote/detalhe/271554", " 02 CAIXAS DE SOM E PEÇAS ( NO ESTADO/SEM GARANTIA)")</f>
      </c>
      <c r="C65" s="4" t="inlineStr">
        <is>
          <t>Vendido</t>
        </is>
      </c>
      <c r="D65" s="4" t="inlineStr">
        <is>
          <t>1</t>
        </is>
      </c>
      <c r="E65" s="5" t="inlineStr">
        <is>
          <t>590,00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=HYPERLINK("https://leilaoonline.net/lote/detalhe/271551", "070")</f>
      </c>
      <c r="B66" s="4" t="s">
        <f>=HYPERLINK("https://leilaoonline.net/lote/detalhe/271551", " ADEGA EM MDF PARA 140 GARRAFAS COM RODIZIOS MEDIDAS 1,00 X 0,65 - BOM ESTADO")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=HYPERLINK("https://leilaoonline.net/lote/detalhe/271556", "071")</f>
      </c>
      <c r="B67" s="4" t="s">
        <f>=HYPERLINK("https://leilaoonline.net/lote/detalhe/271556", " ADEGA EM MDF PARA 140 GARRAFAS COM RODIZIOS MEDIDAS 1,00 X 0,65 - BOM ESTADO")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=HYPERLINK("https://leilaoonline.net/lote/detalhe/271559", "072")</f>
      </c>
      <c r="B68" s="4" t="s">
        <f>=HYPERLINK("https://leilaoonline.net/lote/detalhe/271559", " APROX. 380 UN. - SUPLEMENTO ALIMENTAR EM CAPSULA - VALIDADE 05/26")</f>
      </c>
      <c r="C68" s="4" t="inlineStr">
        <is>
          <t>Vendido</t>
        </is>
      </c>
      <c r="D68" s="4" t="inlineStr">
        <is>
          <t>3</t>
        </is>
      </c>
      <c r="E68" s="5" t="inlineStr">
        <is>
          <t>540,00</t>
        </is>
      </c>
      <c r="F68" s="4" t="inlineStr">
        <is>
          <t>20.00</t>
        </is>
      </c>
    </row>
    <row collapsed="false" customFormat="false" customHeight="false" hidden="false" ht="12.1" outlineLevel="0" r="69">
      <c r="A69" s="5" t="s">
        <f>=HYPERLINK("https://leilaoonline.net/lote/detalhe/271563", "073")</f>
      </c>
      <c r="B69" s="4" t="s">
        <f>=HYPERLINK("https://leilaoonline.net/lote/detalhe/271563", "LAVADORA MIDEA 13KG 127V - FUNCIOANDO ( NO ESTADO)")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720,00</t>
        </is>
      </c>
      <c r="F69" s="4" t="inlineStr">
        <is>
          <t>30.00</t>
        </is>
      </c>
    </row>
    <row collapsed="false" customFormat="false" customHeight="false" hidden="false" ht="12.1" outlineLevel="0" r="70">
      <c r="A70" s="5" t="s">
        <f>=HYPERLINK("https://leilaoonline.net/lote/detalhe/271564", "075")</f>
      </c>
      <c r="B70" s="4" t="s">
        <f>=HYPERLINK("https://leilaoonline.net/lote/detalhe/271564", "LOTE DE PEÇAS PARA CADEIRAS DE ESCRITÓRIO")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=HYPERLINK("https://leilaoonline.net/lote/detalhe/271518", "1022")</f>
      </c>
      <c r="B71" s="4" t="s">
        <f>=HYPERLINK("https://leilaoonline.net/lote/detalhe/271518", " Caixa 12 unidades - Vinho Peninsula Single Vineyard Syrah  2021")</f>
      </c>
      <c r="C71" s="4" t="inlineStr">
        <is>
          <t>Vendido</t>
        </is>
      </c>
      <c r="D71" s="4" t="inlineStr">
        <is>
          <t>1</t>
        </is>
      </c>
      <c r="E71" s="5" t="inlineStr">
        <is>
          <t>240,00</t>
        </is>
      </c>
      <c r="F71" s="4" t="inlineStr">
        <is>
          <t>10.00</t>
        </is>
      </c>
    </row>
    <row collapsed="false" customFormat="false" customHeight="false" hidden="false" ht="12.1" outlineLevel="0" r="72">
      <c r="A72" s="5" t="s">
        <f>=HYPERLINK("https://leilaoonline.net/lote/detalhe/271519", "1023")</f>
      </c>
      <c r="B72" s="4" t="s">
        <f>=HYPERLINK("https://leilaoonline.net/lote/detalhe/271519", " Caixa 12 unidades - Vinho Peninsula Single Vineyard Syrah  2021")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240,00</t>
        </is>
      </c>
      <c r="F72" s="4" t="inlineStr">
        <is>
          <t>10.00</t>
        </is>
      </c>
    </row>
    <row collapsed="false" customFormat="false" customHeight="false" hidden="false" ht="12.1" outlineLevel="0" r="73">
      <c r="A73" s="5" t="s">
        <f>=HYPERLINK("https://leilaoonline.net/lote/detalhe/271517", "1024")</f>
      </c>
      <c r="B73" s="4" t="s">
        <f>=HYPERLINK("https://leilaoonline.net/lote/detalhe/271517", " Caixa 12 unidades - Vinho Peninsula Single Vineyard Syrah  2021")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240,00</t>
        </is>
      </c>
      <c r="F73" s="4" t="inlineStr">
        <is>
          <t>10.00</t>
        </is>
      </c>
    </row>
    <row collapsed="false" customFormat="false" customHeight="false" hidden="false" ht="12.1" outlineLevel="0" r="74">
      <c r="A74" s="5" t="s">
        <f>=HYPERLINK("https://leilaoonline.net/lote/detalhe/271520", "1027")</f>
      </c>
      <c r="B74" s="4" t="s">
        <f>=HYPERLINK("https://leilaoonline.net/lote/detalhe/271520", " Caixa 12 unidades - Vinho Peninsula Single Vineyard Syrah  2021")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240,00</t>
        </is>
      </c>
      <c r="F74" s="4" t="inlineStr">
        <is>
          <t>10.00</t>
        </is>
      </c>
    </row>
    <row collapsed="false" customFormat="false" customHeight="false" hidden="false" ht="12.1" outlineLevel="0" r="75">
      <c r="A75" s="5" t="s">
        <f>=HYPERLINK("https://leilaoonline.net/lote/detalhe/271521", "1030")</f>
      </c>
      <c r="B75" s="4" t="s">
        <f>=HYPERLINK("https://leilaoonline.net/lote/detalhe/271521", "Caixa 12 unidades -  Vinho Peninsula Single Vineyard Syrah 2021")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240,00</t>
        </is>
      </c>
      <c r="F75" s="4" t="inlineStr">
        <is>
          <t>10.00</t>
        </is>
      </c>
    </row>
    <row collapsed="false" customFormat="false" customHeight="false" hidden="false" ht="12.1" outlineLevel="0" r="76">
      <c r="A76" s="5" t="s">
        <f>=HYPERLINK("https://leilaoonline.net/lote/detalhe/271515", "1043")</f>
      </c>
      <c r="B76" s="4" t="s">
        <f>=HYPERLINK("https://leilaoonline.net/lote/detalhe/271515", "Caixa 12 unidades -  Vinho Peninsula Single Vineyard Syrah 2021")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240,00</t>
        </is>
      </c>
      <c r="F76" s="4" t="inlineStr">
        <is>
          <t>10.00</t>
        </is>
      </c>
    </row>
    <row collapsed="false" customFormat="false" customHeight="false" hidden="false" ht="12.1" outlineLevel="0" r="77">
      <c r="A77" s="5" t="s">
        <f>=HYPERLINK("https://leilaoonline.net/lote/detalhe/271513", "1044")</f>
      </c>
      <c r="B77" s="4" t="s">
        <f>=HYPERLINK("https://leilaoonline.net/lote/detalhe/271513", "Caixa 12 unidades -  Vinho Peninsula Single Vineyard Syrah 2021")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240,00</t>
        </is>
      </c>
      <c r="F77" s="4" t="inlineStr">
        <is>
          <t>10.00</t>
        </is>
      </c>
    </row>
    <row collapsed="false" customFormat="false" customHeight="false" hidden="false" ht="12.1" outlineLevel="0" r="78">
      <c r="A78" s="5" t="s">
        <f>=HYPERLINK("https://leilaoonline.net/lote/detalhe/271516", "1048")</f>
      </c>
      <c r="B78" s="4" t="s">
        <f>=HYPERLINK("https://leilaoonline.net/lote/detalhe/271516", "Caixa 12 unidades -  Vinho Peninsula Single Vineyard Syrah 2021")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240,00</t>
        </is>
      </c>
      <c r="F78" s="4" t="inlineStr">
        <is>
          <t>10.00</t>
        </is>
      </c>
    </row>
    <row collapsed="false" customFormat="false" customHeight="false" hidden="false" ht="12.1" outlineLevel="0" r="79">
      <c r="A79" s="5" t="s">
        <f>=HYPERLINK("https://leilaoonline.net/lote/detalhe/271514", "1049")</f>
      </c>
      <c r="B79" s="4" t="s">
        <f>=HYPERLINK("https://leilaoonline.net/lote/detalhe/271514", "Caixa 12 unidades -  Vinho Peninsula Single Vineyard Syrah 2021")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240,00</t>
        </is>
      </c>
      <c r="F79" s="4" t="inlineStr">
        <is>
          <t>10.00</t>
        </is>
      </c>
    </row>
    <row collapsed="false" customFormat="false" customHeight="false" hidden="false" ht="12.1" outlineLevel="0" r="80">
      <c r="A80" s="5" t="s">
        <f>=HYPERLINK("https://leilaoonline.net/lote/detalhe/271522", "1051")</f>
      </c>
      <c r="B80" s="4" t="s">
        <f>=HYPERLINK("https://leilaoonline.net/lote/detalhe/271522", " Caixa 12 unidades - Vinho Peninsula Single Vineyard Syrah 2021")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240,00</t>
        </is>
      </c>
      <c r="F80" s="4" t="inlineStr">
        <is>
          <t>10.00</t>
        </is>
      </c>
    </row>
    <row collapsed="false" customFormat="false" customHeight="false" hidden="false" ht="12.1" outlineLevel="0" r="81">
      <c r="A81" s="5" t="s">
        <f>=HYPERLINK("https://leilaoonline.net/lote/detalhe/271523", "1054")</f>
      </c>
      <c r="B81" s="4" t="s">
        <f>=HYPERLINK("https://leilaoonline.net/lote/detalhe/271523", " Caixa 12 unidades - Vinho Peninsula Single Vineyard Syrah 2021")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240,00</t>
        </is>
      </c>
      <c r="F81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2026-09-02T13:14:50.00Z</dcterms:created>
  <dc:creator>Tellks Tecnologia</dc:creator>
  <cp:revision>0</cp:revision>
</cp:coreProperties>
</file>