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TRATORES • EMPILHADEIRAS • CAMINHÕES M. BENZ, VOLVO, VW E FORD • RETROESC. • PÁ CARREGAD.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20/03/2025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=HYPERLINK("https://leilaoonline.net/lote/detalhe/271769", "005")</f>
      </c>
      <c r="B11" s="4" t="s">
        <f>=HYPERLINK("https://leilaoonline.net/lote/detalhe/271769", "veja o vídeo!! CAMINHÃO VW/6.160 DRC 4X2; 2019/2020; BRANCA; DIESEL; CARROC. BASCULANTE - FUNCIONANDO - IPVA 2025 OK")</f>
      </c>
      <c r="C11" s="4" t="inlineStr">
        <is>
          <t>Não vendido</t>
        </is>
      </c>
      <c r="D11" s="4" t="inlineStr">
        <is>
          <t>34</t>
        </is>
      </c>
      <c r="E11" s="5" t="inlineStr">
        <is>
          <t>139.250,00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=HYPERLINK("https://leilaoonline.net/lote/detalhe/270415", "010")</f>
      </c>
      <c r="B12" s="4" t="s">
        <f>=HYPERLINK("https://leilaoonline.net/lote/detalhe/270415", "CAMINHÃO M. BENZ/LK 1113; 1980/1981; AMARELA; DIESEL; BASCULANTE; DIREÇÃO HIDRÁULICA")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=HYPERLINK("https://leilaoonline.net/lote/detalhe/270412", "011")</f>
      </c>
      <c r="B13" s="4" t="s">
        <f>=HYPERLINK("https://leilaoonline.net/lote/detalhe/270412", "CAMINHÃO VW 17.280; 2014/2015; BRANCO; DIESEL; CÂMBIO AUTOMÁTICO; S/ COMPACTADOR MARCA PLANALTO - FUNC. - IPVA 2025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97.500,00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=HYPERLINK("https://leilaoonline.net/lote/detalhe/270407", "012")</f>
      </c>
      <c r="B14" s="4" t="s">
        <f>=HYPERLINK("https://leilaoonline.net/lote/detalhe/270407", "CAMINHÃO VW 17.280; 2014/2015; BRANCO; DIESEL; CÂMBIO AUTOMÁTICO; C/ COMPACTADOR MARCA PLANALTO - FUNC. - IPVA 2025 OK")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92.500,00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=HYPERLINK("https://leilaoonline.net/lote/detalhe/270408", "013")</f>
      </c>
      <c r="B15" s="4" t="s">
        <f>=HYPERLINK("https://leilaoonline.net/lote/detalhe/270408", "LOTE COM CAMINHÃO VOLVO/VM 270 8X2R; 2014/2015; PRATA; DIESEL E REBOQUE R/METALF .A PRCT 2E; 2022/2022; PRETA")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=HYPERLINK("https://leilaoonline.net/lote/detalhe/270409", "015")</f>
      </c>
      <c r="B16" s="4" t="s">
        <f>=HYPERLINK("https://leilaoonline.net/lote/detalhe/270409", "CAMINHÃO FORD/F4000; 1979/1979; MARROM; DIESEL")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=HYPERLINK("https://leilaoonline.net/lote/detalhe/270419", "016")</f>
      </c>
      <c r="B17" s="4" t="s">
        <f>=HYPERLINK("https://leilaoonline.net/lote/detalhe/270419", "CAMINHÃO VW/6.90; 1986/1986; CINZA; DIESEL; MOTOR MWM 229; DIREÇÃO HIDRÁULICA - FUNCIONANDO")</f>
      </c>
      <c r="C17" s="4" t="inlineStr">
        <is>
          <t>Não vendido</t>
        </is>
      </c>
      <c r="D17" s="4" t="inlineStr">
        <is>
          <t>12</t>
        </is>
      </c>
      <c r="E17" s="5" t="inlineStr">
        <is>
          <t>35.000,00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=HYPERLINK("https://leilaoonline.net/lote/detalhe/270405", "020")</f>
      </c>
      <c r="B18" s="4" t="s">
        <f>=HYPERLINK("https://leilaoonline.net/lote/detalhe/270405", "TC 5090; ANO 2011; C/ PLATAFORMA DE SOJA 35 PÉS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=HYPERLINK("https://leilaoonline.net/lote/detalhe/270402", "021")</f>
      </c>
      <c r="B19" s="4" t="s">
        <f>=HYPERLINK("https://leilaoonline.net/lote/detalhe/270402", "CASE 2688; ANO 2013; C/ 2 PLATAFORMAS 30X20 PARA SOJA E MILHO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=HYPERLINK("https://leilaoonline.net/lote/detalhe/270406", "024")</f>
      </c>
      <c r="B20" s="4" t="s">
        <f>=HYPERLINK("https://leilaoonline.net/lote/detalhe/270406", "veja o vídeo!! TRATOR AGRÍCOLA JOHN DEERE; MODELO 7185J; ANO 2011 - EQUIP. FUNCIONANDO E TRABALHANDO")</f>
      </c>
      <c r="C20" s="4" t="inlineStr">
        <is>
          <t>Lote retirado</t>
        </is>
      </c>
      <c r="D20" s="4" t="inlineStr">
        <is>
          <t>0</t>
        </is>
      </c>
      <c r="E20" s="5" t="inlineStr">
        <is>
          <t>110.000,00</t>
        </is>
      </c>
      <c r="F20" s="4" t="inlineStr">
        <is>
          <t>1750.00</t>
        </is>
      </c>
    </row>
    <row collapsed="false" customFormat="false" customHeight="false" hidden="false" ht="12.1" outlineLevel="0" r="21">
      <c r="A21" s="5" t="s">
        <f>=HYPERLINK("https://leilaoonline.net/lote/detalhe/270400", "025")</f>
      </c>
      <c r="B21" s="4" t="s">
        <f>=HYPERLINK("https://leilaoonline.net/lote/detalhe/270400", "veja o vídeo!! TRATOR AGRÍCOLA VALTRA; MODELO BH 180; ANO 2013 - EQUIP. FUNCIONANDO")</f>
      </c>
      <c r="C21" s="4" t="inlineStr">
        <is>
          <t>Lote retirado</t>
        </is>
      </c>
      <c r="D21" s="4" t="inlineStr">
        <is>
          <t>0</t>
        </is>
      </c>
      <c r="E21" s="5" t="inlineStr">
        <is>
          <t>80.000,00</t>
        </is>
      </c>
      <c r="F21" s="4" t="inlineStr">
        <is>
          <t>1750.00</t>
        </is>
      </c>
    </row>
    <row collapsed="false" customFormat="false" customHeight="false" hidden="false" ht="12.1" outlineLevel="0" r="22">
      <c r="A22" s="5" t="s">
        <f>=HYPERLINK("https://leilaoonline.net/lote/detalhe/270401", "026")</f>
      </c>
      <c r="B22" s="4" t="s">
        <f>=HYPERLINK("https://leilaoonline.net/lote/detalhe/270401", "veja o vídeo!! TRATOR VALTRA BH 145; ANO 2014 - MOTOR FUNCIONANDO")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90.000,00</t>
        </is>
      </c>
      <c r="F22" s="4" t="inlineStr">
        <is>
          <t>1750.00</t>
        </is>
      </c>
    </row>
    <row collapsed="false" customFormat="false" customHeight="false" hidden="false" ht="12.1" outlineLevel="0" r="23">
      <c r="A23" s="5" t="s">
        <f>=HYPERLINK("https://leilaoonline.net/lote/detalhe/270403", "027")</f>
      </c>
      <c r="B23" s="4" t="s">
        <f>=HYPERLINK("https://leilaoonline.net/lote/detalhe/270403", "veja o vídeo!! TRATOR TOBATA C/ ROTATIVA; SEM ANO DE IDENTIFICAÇÃO - SOMENTE VÍDEO")</f>
      </c>
      <c r="C23" s="4" t="inlineStr">
        <is>
          <t>Não vendido</t>
        </is>
      </c>
      <c r="D23" s="4" t="inlineStr">
        <is>
          <t>4</t>
        </is>
      </c>
      <c r="E23" s="5" t="inlineStr">
        <is>
          <t>8.500,00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=HYPERLINK("https://leilaoonline.net/lote/detalhe/270404", "028")</f>
      </c>
      <c r="B24" s="4" t="s">
        <f>=HYPERLINK("https://leilaoonline.net/lote/detalhe/270404", "TRATOR VALMET 85 ID; ANO 1976 - FUNCIONANDO")</f>
      </c>
      <c r="C24" s="4" t="inlineStr">
        <is>
          <t>Não vendido</t>
        </is>
      </c>
      <c r="D24" s="4" t="inlineStr">
        <is>
          <t>15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=HYPERLINK("https://leilaoonline.net/lote/detalhe/270431", "029")</f>
      </c>
      <c r="B25" s="4" t="s">
        <f>=HYPERLINK("https://leilaoonline.net/lote/detalhe/270431", "TRATOR VALMET 65 ID; ANO 1981 - FUNCIONANDO")</f>
      </c>
      <c r="C25" s="4" t="inlineStr">
        <is>
          <t>Não vendido</t>
        </is>
      </c>
      <c r="D25" s="4" t="inlineStr">
        <is>
          <t>18</t>
        </is>
      </c>
      <c r="E25" s="5" t="inlineStr">
        <is>
          <t>28.500,00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=HYPERLINK("https://leilaoonline.net/lote/detalhe/270438", "030")</f>
      </c>
      <c r="B26" s="4" t="s">
        <f>=HYPERLINK("https://leilaoonline.net/lote/detalhe/270438", "veja o vídeo!! TRATOR MASSEY FERGUSON; ANO 1954; 4 CILINDROS; À DIESEL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=HYPERLINK("https://leilaoonline.net/lote/detalhe/270442", "031")</f>
      </c>
      <c r="B27" s="4" t="s">
        <f>=HYPERLINK("https://leilaoonline.net/lote/detalhe/270442", "TRATOR MASSEY FERGUSON 35X; ANO INDEFINIDO; MOTOR 4CC")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=HYPERLINK("https://leilaoonline.net/lote/detalhe/270440", "032")</f>
      </c>
      <c r="B28" s="4" t="s">
        <f>=HYPERLINK("https://leilaoonline.net/lote/detalhe/270440", "TRATOR FORD; SEM IDENT. DE ANO; À GASOLINA")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=HYPERLINK("https://leilaoonline.net/lote/detalhe/270430", "033")</f>
      </c>
      <c r="B29" s="4" t="s">
        <f>=HYPERLINK("https://leilaoonline.net/lote/detalhe/270430", "TRATOR FORD 4600; ANO 1978 - FUNCIONANDO")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20.000,00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=HYPERLINK("https://leilaoonline.net/lote/detalhe/270435", "034")</f>
      </c>
      <c r="B30" s="4" t="s">
        <f>=HYPERLINK("https://leilaoonline.net/lote/detalhe/270435", "MICRO TRATOR AGRALE")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18.000,00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=HYPERLINK("https://leilaoonline.net/lote/detalhe/270456", "035")</f>
      </c>
      <c r="B31" s="4" t="s">
        <f>=HYPERLINK("https://leilaoonline.net/lote/detalhe/270456", "TRATOR 8 BR; SEM PLAQUETA DE IDENT.")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5.500,00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=HYPERLINK("https://leilaoonline.net/lote/detalhe/270457", "036")</f>
      </c>
      <c r="B32" s="4" t="s">
        <f>=HYPERLINK("https://leilaoonline.net/lote/detalhe/270457", "TRATOR VALMET 80 ID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15.000,00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=HYPERLINK("https://leilaoonline.net/lote/detalhe/270429", "040")</f>
      </c>
      <c r="B33" s="4" t="s">
        <f>=HYPERLINK("https://leilaoonline.net/lote/detalhe/270429", "TRANSBORDO PARA GRÃOS; CAP. APROX. 15 TONELADAS; ENGATE RAQUETE; C/ PNEUS DE ALTA FLUTUAÇÃO E BITOLA LARGA")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70.000,00</t>
        </is>
      </c>
      <c r="F33" s="4" t="inlineStr">
        <is>
          <t>1250.00</t>
        </is>
      </c>
    </row>
    <row collapsed="false" customFormat="false" customHeight="false" hidden="false" ht="12.1" outlineLevel="0" r="34">
      <c r="A34" s="5" t="s">
        <f>=HYPERLINK("https://leilaoonline.net/lote/detalhe/270428", "045")</f>
      </c>
      <c r="B34" s="4" t="s">
        <f>=HYPERLINK("https://leilaoonline.net/lote/detalhe/270428", "veja o vídeo!! PÁ CARREGADEIRA DUAC; MODELO 946; ANO 2021; HORÍMETRO 887 - EQUIP. FUNCIONANDO E TRABALHANDO")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100.000,00</t>
        </is>
      </c>
      <c r="F34" s="4" t="inlineStr">
        <is>
          <t>1750.00</t>
        </is>
      </c>
    </row>
    <row collapsed="false" customFormat="false" customHeight="false" hidden="false" ht="12.1" outlineLevel="0" r="35">
      <c r="A35" s="5" t="s">
        <f>=HYPERLINK("https://leilaoonline.net/lote/detalhe/270450", "046")</f>
      </c>
      <c r="B35" s="4" t="s">
        <f>=HYPERLINK("https://leilaoonline.net/lote/detalhe/270450", "veja o vídeo!! PÁ CARREGADEIRA MICHIGAN; MODELO 55C - EQUIP. OPERACIONAL, FUNCIONANDO E TRABALHANDO")</f>
      </c>
      <c r="C35" s="4" t="inlineStr">
        <is>
          <t>Não vendido</t>
        </is>
      </c>
      <c r="D35" s="4" t="inlineStr">
        <is>
          <t>8</t>
        </is>
      </c>
      <c r="E35" s="5" t="inlineStr">
        <is>
          <t>102.250,00</t>
        </is>
      </c>
      <c r="F35" s="4" t="inlineStr">
        <is>
          <t>1750.00</t>
        </is>
      </c>
    </row>
    <row collapsed="false" customFormat="false" customHeight="false" hidden="false" ht="12.1" outlineLevel="0" r="36">
      <c r="A36" s="5" t="s">
        <f>=HYPERLINK("https://leilaoonline.net/lote/detalhe/270444", "050")</f>
      </c>
      <c r="B36" s="4" t="s">
        <f>=HYPERLINK("https://leilaoonline.net/lote/detalhe/270444", "RETROESCAVADEIRA JCB; MODELO 3CX 4X4; ANO 2016; EMPLACADA - FUNCIONANDO - PLACA FINAL 65")</f>
      </c>
      <c r="C36" s="4" t="inlineStr">
        <is>
          <t>Não vendido</t>
        </is>
      </c>
      <c r="D36" s="4" t="inlineStr">
        <is>
          <t>6</t>
        </is>
      </c>
      <c r="E36" s="5" t="inlineStr">
        <is>
          <t>125.000,00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=HYPERLINK("https://leilaoonline.net/lote/detalhe/270454", "055")</f>
      </c>
      <c r="B37" s="4" t="s">
        <f>=HYPERLINK("https://leilaoonline.net/lote/detalhe/270454", "EMPILHADEIRA CLARK; CAP. APROX. 7 TON; À DIESEL; AUTOMÁTICA; MOTOR PERKINS 4CC; SEM IDENT. DE ANO")</f>
      </c>
      <c r="C37" s="4" t="inlineStr">
        <is>
          <t>Não vendido</t>
        </is>
      </c>
      <c r="D37" s="4" t="inlineStr">
        <is>
          <t>1</t>
        </is>
      </c>
      <c r="E37" s="5" t="inlineStr">
        <is>
          <t>25.000,00</t>
        </is>
      </c>
      <c r="F37" s="4" t="inlineStr">
        <is>
          <t>1250.00</t>
        </is>
      </c>
    </row>
    <row collapsed="false" customFormat="false" customHeight="false" hidden="false" ht="12.1" outlineLevel="0" r="38">
      <c r="A38" s="5" t="s">
        <f>=HYPERLINK("https://leilaoonline.net/lote/detalhe/270453", "056")</f>
      </c>
      <c r="B38" s="4" t="s">
        <f>=HYPERLINK("https://leilaoonline.net/lote/detalhe/270453", "veja o vídeo!! EMPILHADEIRA CLARK; 7 TONELADAS; DIESEL - FUNCIONANDO")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25.000,00</t>
        </is>
      </c>
      <c r="F38" s="4" t="inlineStr">
        <is>
          <t>1250.00</t>
        </is>
      </c>
    </row>
    <row collapsed="false" customFormat="false" customHeight="false" hidden="false" ht="12.1" outlineLevel="0" r="39">
      <c r="A39" s="5" t="s">
        <f>=HYPERLINK("https://leilaoonline.net/lote/detalhe/270455", "057")</f>
      </c>
      <c r="B39" s="4" t="s">
        <f>=HYPERLINK("https://leilaoonline.net/lote/detalhe/270455", "EMPILHADEIRA CLARK C/ CAPACIDADE DE APROX. 7 TON; MOTOR CHEVROLET 6 CILINDROS - FUNC. (NÃO ACOMPANHA CILINDRO DE GÁS)")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=HYPERLINK("https://leilaoonline.net/lote/detalhe/270467", "058")</f>
      </c>
      <c r="B40" s="4" t="s">
        <f>=HYPERLINK("https://leilaoonline.net/lote/detalhe/270467", "veja o vídeo!! ESCAVADEIRA HIDRÁULICA JOHN DEERE; MODELO 160G; ANO 2015 - EQUIP.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150.000,00</t>
        </is>
      </c>
      <c r="F40" s="4" t="inlineStr">
        <is>
          <t>1750.00</t>
        </is>
      </c>
    </row>
    <row collapsed="false" customFormat="false" customHeight="false" hidden="false" ht="12.1" outlineLevel="0" r="41">
      <c r="A41" s="5" t="s">
        <f>=HYPERLINK("https://leilaoonline.net/lote/detalhe/270462", "059")</f>
      </c>
      <c r="B41" s="4" t="s">
        <f>=HYPERLINK("https://leilaoonline.net/lote/detalhe/270462", "veja o vídeo!! ESCAVADEIRA HIDRÁULICA KOMATSU; MODELO PC 160; ANO 2008; AR CONDICIONADO - EQUIP. OPERACIONAL E TRABALHANDO")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100.000,00</t>
        </is>
      </c>
      <c r="F41" s="4" t="inlineStr">
        <is>
          <t>1750.00</t>
        </is>
      </c>
    </row>
    <row collapsed="false" customFormat="false" customHeight="false" hidden="false" ht="12.1" outlineLevel="0" r="42">
      <c r="A42" s="5" t="s">
        <f>=HYPERLINK("https://leilaoonline.net/lote/detalhe/270471", "060")</f>
      </c>
      <c r="B42" s="4" t="s">
        <f>=HYPERLINK("https://leilaoonline.net/lote/detalhe/270471", "GRANECAR; DIESEL; CAPACIDADE 9 TONELADAS - FUNCIONANDO")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14.500,00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=HYPERLINK("https://leilaoonline.net/lote/detalhe/270478", "070")</f>
      </c>
      <c r="B43" s="4" t="s">
        <f>=HYPERLINK("https://leilaoonline.net/lote/detalhe/270478", "CARRETA")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4.500,00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=HYPERLINK("https://leilaoonline.net/lote/detalhe/270474", "073")</f>
      </c>
      <c r="B44" s="4" t="s">
        <f>=HYPERLINK("https://leilaoonline.net/lote/detalhe/270474", "PARAMOTOR ASA SOL FLEXUS M; VITORAZZI; ANO 2019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=HYPERLINK("https://leilaoonline.net/lote/detalhe/270476", "075")</f>
      </c>
      <c r="B45" s="4" t="s">
        <f>=HYPERLINK("https://leilaoonline.net/lote/detalhe/270476", "LOTE COM APROX. 60 ESCADAS EM ALUMÍNIO; C/ 5 DEGRAUS PARA 250KG OU C/ 7 DEGRAUS PARA 150KG")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=HYPERLINK("https://leilaoonline.net/lote/detalhe/270479", "080")</f>
      </c>
      <c r="B46" s="4" t="s">
        <f>=HYPERLINK("https://leilaoonline.net/lote/detalhe/270479", "MOTOR MWM; KD12 (COM REDUTOR)")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3.000,00</t>
        </is>
      </c>
      <c r="F46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2026-07-02T22:29:48.00Z</dcterms:created>
  <dc:creator>Tellks Tecnologia</dc:creator>
  <cp:revision>0</cp:revision>
</cp:coreProperties>
</file>