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Chev. S10 LS 13 • FIT LX • Duster 12 • Toy. Hilux SRV • Frontier XE 21 • Kicks 24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08/01/2025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=HYPERLINK("https://leilaoonline.net/lote/detalhe/262529", "025")</f>
      </c>
      <c r="B11" s="4" t="s">
        <f>=HYPERLINK("https://leilaoonline.net/lote/detalhe/262529", "veja o vídeo!! VW/VOYAGE 1.6L MB5; 2020/2021; PRATA; ALCO./GASOL. - FUNCIONANDO 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20.000,00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=HYPERLINK("https://leilaoonline.net/lote/detalhe/262508", "030")</f>
      </c>
      <c r="B12" s="4" t="s">
        <f>=HYPERLINK("https://leilaoonline.net/lote/detalhe/262508", "veja o vídeo!! VW/GOL 1.0L MC4; 2019/2020; BRANCO; ALCO./GASOL. - FUNCIONANDO")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15.000,00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=HYPERLINK("https://leilaoonline.net/lote/detalhe/262524", "035")</f>
      </c>
      <c r="B13" s="4" t="s">
        <f>=HYPERLINK("https://leilaoonline.net/lote/detalhe/262524", "veja o vídeo!! CHEVROLET/S10 LS FS2; 2012/2013; BRANCA; ALCO./GASOL. - FUNCIONANDO - APROX. 71.350KM")</f>
      </c>
      <c r="C13" s="4" t="inlineStr">
        <is>
          <t>Não vendido</t>
        </is>
      </c>
      <c r="D13" s="4" t="inlineStr">
        <is>
          <t>23</t>
        </is>
      </c>
      <c r="E13" s="5" t="inlineStr">
        <is>
          <t>55.000,00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=HYPERLINK("https://leilaoonline.net/lote/detalhe/262523", "040")</f>
      </c>
      <c r="B14" s="4" t="s">
        <f>=HYPERLINK("https://leilaoonline.net/lote/detalhe/262523", "HONDA/FIT LXL; 2007/2008; DOURADA; GASOLINA - FUNCIONANDO")</f>
      </c>
      <c r="C14" s="4" t="inlineStr">
        <is>
          <t>Não vendido</t>
        </is>
      </c>
      <c r="D14" s="4" t="inlineStr">
        <is>
          <t>8</t>
        </is>
      </c>
      <c r="E14" s="5" t="inlineStr">
        <is>
          <t>13.500,00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=HYPERLINK("https://leilaoonline.net/lote/detalhe/262526", "045")</f>
      </c>
      <c r="B15" s="4" t="s">
        <f>=HYPERLINK("https://leilaoonline.net/lote/detalhe/262526", "veja o vídeo!! HONDA/HR-V EX CVT; 2019/2020; BRANCA; ALCO./GASOL. - FUNCIONANDO")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35.000,00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=HYPERLINK("https://leilaoonline.net/lote/detalhe/262509", "050")</f>
      </c>
      <c r="B16" s="4" t="s">
        <f>=HYPERLINK("https://leilaoonline.net/lote/detalhe/262509", "veja o vídeo!! RENAULT/DUSTER 16 D 4X2; 2011/2012; PRATA; ALCO./GASOL. - FUNCIONANDO")</f>
      </c>
      <c r="C16" s="4" t="inlineStr">
        <is>
          <t>Vendido</t>
        </is>
      </c>
      <c r="D16" s="4" t="inlineStr">
        <is>
          <t>26</t>
        </is>
      </c>
      <c r="E16" s="5" t="inlineStr">
        <is>
          <t>24.500,00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=HYPERLINK("https://leilaoonline.net/lote/detalhe/262511", "055")</f>
      </c>
      <c r="B17" s="4" t="s">
        <f>=HYPERLINK("https://leilaoonline.net/lote/detalhe/262511", "veja o vídeo!! IVECO/DAILYCITY3813 VAN; 2006/2006; BRANCA; DIESEL - FUNCIONANDO")</f>
      </c>
      <c r="C17" s="4" t="inlineStr">
        <is>
          <t>Não vendido</t>
        </is>
      </c>
      <c r="D17" s="4" t="inlineStr">
        <is>
          <t>3</t>
        </is>
      </c>
      <c r="E17" s="5" t="inlineStr">
        <is>
          <t>26.000,00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=HYPERLINK("https://leilaoonline.net/lote/detalhe/262515", "060")</f>
      </c>
      <c r="B18" s="4" t="s">
        <f>=HYPERLINK("https://leilaoonline.net/lote/detalhe/262515", "veja o vídeo!! I/M. BENZ SLK 250 CGI; 2014/2014; VERMELHA; GASOLINA - FUNCIONANDO")</f>
      </c>
      <c r="C18" s="4" t="inlineStr">
        <is>
          <t>Não vendido</t>
        </is>
      </c>
      <c r="D18" s="4" t="inlineStr">
        <is>
          <t>2</t>
        </is>
      </c>
      <c r="E18" s="5" t="inlineStr">
        <is>
          <t>130.000,00</t>
        </is>
      </c>
      <c r="F18" s="4" t="inlineStr">
        <is>
          <t>1750.00</t>
        </is>
      </c>
    </row>
    <row collapsed="false" customFormat="false" customHeight="false" hidden="false" ht="12.1" outlineLevel="0" r="19">
      <c r="A19" s="5" t="s">
        <f>=HYPERLINK("https://leilaoonline.net/lote/detalhe/262507", "065")</f>
      </c>
      <c r="B19" s="4" t="s">
        <f>=HYPERLINK("https://leilaoonline.net/lote/detalhe/262507", "veja o vídeo!! I/TOYOTA HILUX CD4X4 SRV; 2007/2008; PRETA; DIESEL - FUNCIONANDO")</f>
      </c>
      <c r="C19" s="4" t="inlineStr">
        <is>
          <t>Não vendido</t>
        </is>
      </c>
      <c r="D19" s="4" t="inlineStr">
        <is>
          <t>8</t>
        </is>
      </c>
      <c r="E19" s="5" t="inlineStr">
        <is>
          <t>52.500,00</t>
        </is>
      </c>
      <c r="F19" s="4" t="inlineStr">
        <is>
          <t>1250.00</t>
        </is>
      </c>
    </row>
    <row collapsed="false" customFormat="false" customHeight="false" hidden="false" ht="12.1" outlineLevel="0" r="20">
      <c r="A20" s="5" t="s">
        <f>=HYPERLINK("https://leilaoonline.net/lote/detalhe/262516", "070")</f>
      </c>
      <c r="B20" s="4" t="s">
        <f>=HYPERLINK("https://leilaoonline.net/lote/detalhe/262516", "veja o vídeo!! CHEV/ONIX PLUS 10TAT PR2; 2022/2023; BRANCA; ALCO./GASOL. - FUNCIONANDO")</f>
      </c>
      <c r="C20" s="4" t="inlineStr">
        <is>
          <t>Não vendido</t>
        </is>
      </c>
      <c r="D20" s="4" t="inlineStr">
        <is>
          <t>23</t>
        </is>
      </c>
      <c r="E20" s="5" t="inlineStr">
        <is>
          <t>36.000,00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=HYPERLINK("https://leilaoonline.net/lote/detalhe/262505", "075")</f>
      </c>
      <c r="B21" s="4" t="s">
        <f>=HYPERLINK("https://leilaoonline.net/lote/detalhe/262505", "veja o vídeo!! HONDA/HR-V EXL CVT; 2021/2021; CINZA; ALCO./GASOL. - FUNCIONANDO")</f>
      </c>
      <c r="C21" s="4" t="inlineStr">
        <is>
          <t>Não vendido</t>
        </is>
      </c>
      <c r="D21" s="4" t="inlineStr">
        <is>
          <t>9</t>
        </is>
      </c>
      <c r="E21" s="5" t="inlineStr">
        <is>
          <t>45.000,00</t>
        </is>
      </c>
      <c r="F21" s="4" t="inlineStr">
        <is>
          <t>1250.00</t>
        </is>
      </c>
    </row>
    <row collapsed="false" customFormat="false" customHeight="false" hidden="false" ht="12.1" outlineLevel="0" r="22">
      <c r="A22" s="5" t="s">
        <f>=HYPERLINK("https://leilaoonline.net/lote/detalhe/262521", "080")</f>
      </c>
      <c r="B22" s="4" t="s">
        <f>=HYPERLINK("https://leilaoonline.net/lote/detalhe/262521", "veja o vídeo!! I/NISSAN FRONTIER XE X4; 2021/2021; CINZA; DIESEL - FUNCIONANDO")</f>
      </c>
      <c r="C22" s="4" t="inlineStr">
        <is>
          <t>Não vendido</t>
        </is>
      </c>
      <c r="D22" s="4" t="inlineStr">
        <is>
          <t>6</t>
        </is>
      </c>
      <c r="E22" s="5" t="inlineStr">
        <is>
          <t>76.750,00</t>
        </is>
      </c>
      <c r="F22" s="4" t="inlineStr">
        <is>
          <t>1750.00</t>
        </is>
      </c>
    </row>
    <row collapsed="false" customFormat="false" customHeight="false" hidden="false" ht="12.1" outlineLevel="0" r="23">
      <c r="A23" s="5" t="s">
        <f>=HYPERLINK("https://leilaoonline.net/lote/detalhe/262506", "085")</f>
      </c>
      <c r="B23" s="4" t="s">
        <f>=HYPERLINK("https://leilaoonline.net/lote/detalhe/262506", "veja o vídeo!! RENAULT/SANDERO PR1616VA; 2011/2012; PRATA; ALCO./GASOL. - FUNCIONANDO")</f>
      </c>
      <c r="C23" s="4" t="inlineStr">
        <is>
          <t>Não vendido</t>
        </is>
      </c>
      <c r="D23" s="4" t="inlineStr">
        <is>
          <t>1</t>
        </is>
      </c>
      <c r="E23" s="5" t="inlineStr">
        <is>
          <t>15.000,00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=HYPERLINK("https://leilaoonline.net/lote/detalhe/262522", "090")</f>
      </c>
      <c r="B24" s="4" t="s">
        <f>=HYPERLINK("https://leilaoonline.net/lote/detalhe/262522", "veja o vídeo!! NISSAN/KICKS SENSE CVT; 2023/2024; PRATA; ALCO./GASOL. - FUNCIONANDO - FIPE APROX.: R$ 104.158,00")</f>
      </c>
      <c r="C24" s="4" t="inlineStr">
        <is>
          <t>Não vendido</t>
        </is>
      </c>
      <c r="D24" s="4" t="inlineStr">
        <is>
          <t>14</t>
        </is>
      </c>
      <c r="E24" s="5" t="inlineStr">
        <is>
          <t>46.250,00</t>
        </is>
      </c>
      <c r="F24" s="4" t="inlineStr">
        <is>
          <t>1250.00</t>
        </is>
      </c>
    </row>
    <row collapsed="false" customFormat="false" customHeight="false" hidden="false" ht="12.1" outlineLevel="0" r="25">
      <c r="A25" s="5" t="s">
        <f>=HYPERLINK("https://leilaoonline.net/lote/detalhe/262514", "095")</f>
      </c>
      <c r="B25" s="4" t="s">
        <f>=HYPERLINK("https://leilaoonline.net/lote/detalhe/262514", "veja o vídeo!! I/HONDA CR-V EXL FLEX; 2014/2014; CINZA; ALCO./GASOL. - FUNCIONANDO")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20.000,00</t>
        </is>
      </c>
      <c r="F25" s="4" t="inlineStr">
        <is>
          <t>1250.00</t>
        </is>
      </c>
    </row>
    <row collapsed="false" customFormat="false" customHeight="false" hidden="false" ht="12.1" outlineLevel="0" r="26">
      <c r="A26" s="5" t="s">
        <f>=HYPERLINK("https://leilaoonline.net/lote/detalhe/262520", "100")</f>
      </c>
      <c r="B26" s="4" t="s">
        <f>=HYPERLINK("https://leilaoonline.net/lote/detalhe/262520", "veja o vídeo!! CHEV/ONIX 10TAT LTZ; 2022/2023; BRANCA; ALCO./GASOL. - FUNC. - APROX. 10.900KM - FIPE APROX.: R$ 85.953,00")</f>
      </c>
      <c r="C26" s="4" t="inlineStr">
        <is>
          <t>Não vendido</t>
        </is>
      </c>
      <c r="D26" s="4" t="inlineStr">
        <is>
          <t>16</t>
        </is>
      </c>
      <c r="E26" s="5" t="inlineStr">
        <is>
          <t>43.750,00</t>
        </is>
      </c>
      <c r="F26" s="4" t="inlineStr">
        <is>
          <t>1250.00</t>
        </is>
      </c>
    </row>
    <row collapsed="false" customFormat="false" customHeight="false" hidden="false" ht="12.1" outlineLevel="0" r="27">
      <c r="A27" s="5" t="s">
        <f>=HYPERLINK("https://leilaoonline.net/lote/detalhe/262510", "105")</f>
      </c>
      <c r="B27" s="4" t="s">
        <f>=HYPERLINK("https://leilaoonline.net/lote/detalhe/262510", "veja o vídeo!! I/BMW M135I; 2015/2016; AZUL; GAS. - FUNC. - APROX. 47.000KM - FIPE R$ 195.072,00")</f>
      </c>
      <c r="C27" s="4" t="inlineStr">
        <is>
          <t>Não vendido</t>
        </is>
      </c>
      <c r="D27" s="4" t="inlineStr">
        <is>
          <t>22</t>
        </is>
      </c>
      <c r="E27" s="5" t="inlineStr">
        <is>
          <t>133.000,00</t>
        </is>
      </c>
      <c r="F27" s="4" t="inlineStr">
        <is>
          <t>1750.00</t>
        </is>
      </c>
    </row>
    <row collapsed="false" customFormat="false" customHeight="false" hidden="false" ht="12.1" outlineLevel="0" r="28">
      <c r="A28" s="5" t="s">
        <f>=HYPERLINK("https://leilaoonline.net/lote/detalhe/262519", "110")</f>
      </c>
      <c r="B28" s="4" t="s">
        <f>=HYPERLINK("https://leilaoonline.net/lote/detalhe/262519", "veja o vídeo!! TOYOTA/ETIOS HB XS 15 MT; 2017/2018; CINZA; ALCO./GASOL. - FUNCIONANDO")</f>
      </c>
      <c r="C28" s="4" t="inlineStr">
        <is>
          <t>Não vendido</t>
        </is>
      </c>
      <c r="D28" s="4" t="inlineStr">
        <is>
          <t>4</t>
        </is>
      </c>
      <c r="E28" s="5" t="inlineStr">
        <is>
          <t>21.500,00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=HYPERLINK("https://leilaoonline.net/lote/detalhe/262525", "115")</f>
      </c>
      <c r="B29" s="4" t="s">
        <f>=HYPERLINK("https://leilaoonline.net/lote/detalhe/262525", "veja o vídeo!! I/HONDA CR-V EXL; 2008/2008; PRATA; GASOLINA - FUNCIONANDO")</f>
      </c>
      <c r="C29" s="4" t="inlineStr">
        <is>
          <t>Não vendido</t>
        </is>
      </c>
      <c r="D29" s="4" t="inlineStr">
        <is>
          <t>2</t>
        </is>
      </c>
      <c r="E29" s="5" t="inlineStr">
        <is>
          <t>13.500,00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=HYPERLINK("https://leilaoonline.net/lote/detalhe/262517", "120")</f>
      </c>
      <c r="B30" s="4" t="s">
        <f>=HYPERLINK("https://leilaoonline.net/lote/detalhe/262517", "veja o vídeo!! KIA/SPORTAGE; 2013/2014; BRANCA; ALCO./GASOL. - FUNCIONANDO")</f>
      </c>
      <c r="C30" s="4" t="inlineStr">
        <is>
          <t>Não vendido</t>
        </is>
      </c>
      <c r="D30" s="4" t="inlineStr">
        <is>
          <t>14</t>
        </is>
      </c>
      <c r="E30" s="5" t="inlineStr">
        <is>
          <t>41.250,00</t>
        </is>
      </c>
      <c r="F30" s="4" t="inlineStr">
        <is>
          <t>1250.00</t>
        </is>
      </c>
    </row>
    <row collapsed="false" customFormat="false" customHeight="false" hidden="false" ht="12.1" outlineLevel="0" r="31">
      <c r="A31" s="5" t="s">
        <f>=HYPERLINK("https://leilaoonline.net/lote/detalhe/262513", "125")</f>
      </c>
      <c r="B31" s="4" t="s">
        <f>=HYPERLINK("https://leilaoonline.net/lote/detalhe/262513", "veja o vídeo!! HONDA/ELITE 125; 2022/2022; VERMELHA; GASOLINA - FUNCIONANDO")</f>
      </c>
      <c r="C31" s="4" t="inlineStr">
        <is>
          <t>Não vendido</t>
        </is>
      </c>
      <c r="D31" s="4" t="inlineStr">
        <is>
          <t>14</t>
        </is>
      </c>
      <c r="E31" s="5" t="inlineStr">
        <is>
          <t>6.250,00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=HYPERLINK("https://leilaoonline.net/lote/detalhe/262518", "130")</f>
      </c>
      <c r="B32" s="4" t="s">
        <f>=HYPERLINK("https://leilaoonline.net/lote/detalhe/262518", "veja o vídeo!! FIAT/TORO FREEDOM AT6; 2019/2020; BRANCA; ALCO./GASOL. - FUNCIONANDO")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35.000,00</t>
        </is>
      </c>
      <c r="F32" s="4" t="inlineStr">
        <is>
          <t>1250.00</t>
        </is>
      </c>
    </row>
    <row collapsed="false" customFormat="false" customHeight="false" hidden="false" ht="12.1" outlineLevel="0" r="33">
      <c r="A33" s="5" t="s">
        <f>=HYPERLINK("https://leilaoonline.net/lote/detalhe/262527", "135")</f>
      </c>
      <c r="B33" s="4" t="s">
        <f>=HYPERLINK("https://leilaoonline.net/lote/detalhe/262527", "FIAT/DUCATO COMBINATO; ANO 2001; SUCATA - FIM DE VIDA ÚTIL, SEM DIREITO A DOCUMENTO")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5.000,00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=HYPERLINK("https://leilaoonline.net/lote/detalhe/262512", "140")</f>
      </c>
      <c r="B34" s="4" t="s">
        <f>=HYPERLINK("https://leilaoonline.net/lote/detalhe/262512", "I/VOLVO XC60 3.0TDYNAMIC; 2011/2011; CINZA; GASOLINA - FUNCIONANDO")</f>
      </c>
      <c r="C34" s="4" t="inlineStr">
        <is>
          <t>Não vendido</t>
        </is>
      </c>
      <c r="D34" s="4" t="inlineStr">
        <is>
          <t>27</t>
        </is>
      </c>
      <c r="E34" s="5" t="inlineStr">
        <is>
          <t>28.000,00</t>
        </is>
      </c>
      <c r="F34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2026-08-12T23:02:58.00Z</dcterms:created>
  <dc:creator>Tellks Tecnologia</dc:creator>
  <cp:revision>0</cp:revision>
</cp:coreProperties>
</file>