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CR-V EXL 14 • Iveco Daily • GOL 20 • Civic LXR 14 • Etios 18 • Chev. S10 13 • Fit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02/01/2025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=HYPERLINK("https://leilaoonline.net/lote/detalhe/262504", "005")</f>
      </c>
      <c r="B11" s="4" t="s">
        <f>=HYPERLINK("https://leilaoonline.net/lote/detalhe/262504", "veja o vídeo!! NISSAN/KICKS SENSE CVT; 2023/2024; PRATA; ALCO./GASOL. - FUNC. - IPVA 2024 OK - FIPE APROX.: R$ 104.158,00")</f>
      </c>
      <c r="C11" s="4" t="inlineStr">
        <is>
          <t>Não vendido</t>
        </is>
      </c>
      <c r="D11" s="4" t="inlineStr">
        <is>
          <t>13</t>
        </is>
      </c>
      <c r="E11" s="5" t="inlineStr">
        <is>
          <t>45.000,00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=HYPERLINK("https://leilaoonline.net/lote/detalhe/262303", "010")</f>
      </c>
      <c r="B12" s="4" t="s">
        <f>=HYPERLINK("https://leilaoonline.net/lote/detalhe/262303", "veja o vídeo!! HONDA/HR-V EXL CVT; 2021/2021; CINZA; ALCO./GASOL. - FUNCIONANDO - IPVA 2024 OK")</f>
      </c>
      <c r="C12" s="4" t="inlineStr">
        <is>
          <t>Não vendido</t>
        </is>
      </c>
      <c r="D12" s="4" t="inlineStr">
        <is>
          <t>26</t>
        </is>
      </c>
      <c r="E12" s="5" t="inlineStr">
        <is>
          <t>66.250,00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=HYPERLINK("https://leilaoonline.net/lote/detalhe/262503", "013")</f>
      </c>
      <c r="B13" s="4" t="s">
        <f>=HYPERLINK("https://leilaoonline.net/lote/detalhe/262503", "veja o vídeo!! CHEV/ONIX 10TAT LTZ; 2022/2023; BRANCA; ALCO./GASOL. - FUNC. - IPVA 2024 OK - APROX. 10.900KM - FIPE APROX.: R$ 85.953,00")</f>
      </c>
      <c r="C13" s="4" t="inlineStr">
        <is>
          <t>Não vendido</t>
        </is>
      </c>
      <c r="D13" s="4" t="inlineStr">
        <is>
          <t>9</t>
        </is>
      </c>
      <c r="E13" s="5" t="inlineStr">
        <is>
          <t>35.000,00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=HYPERLINK("https://leilaoonline.net/lote/detalhe/262500", "015")</f>
      </c>
      <c r="B14" s="4" t="s">
        <f>=HYPERLINK("https://leilaoonline.net/lote/detalhe/262500", "veja o vídeo!! FIAT/TORO FREEDOM AT6; 2019/2020; BRANCA; ALCO./GASOL. - FUNCIONANDO - IPVA 2024 OK")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35.000,00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=HYPERLINK("https://leilaoonline.net/lote/detalhe/262369", "020")</f>
      </c>
      <c r="B15" s="4" t="s">
        <f>=HYPERLINK("https://leilaoonline.net/lote/detalhe/262369", "veja o vídeo!! CHEV/ONIX PLUS 10TAT PR2; 2022/2023; BRANCA; ALCO./GASOL. - FUNCIONANDO - IPVA 2024 OK")</f>
      </c>
      <c r="C15" s="4" t="inlineStr">
        <is>
          <t>Não vendido</t>
        </is>
      </c>
      <c r="D15" s="4" t="inlineStr">
        <is>
          <t>31</t>
        </is>
      </c>
      <c r="E15" s="5" t="inlineStr">
        <is>
          <t>40.000,00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=HYPERLINK("https://leilaoonline.net/lote/detalhe/262351", "025")</f>
      </c>
      <c r="B16" s="4" t="s">
        <f>=HYPERLINK("https://leilaoonline.net/lote/detalhe/262351", "veja o vídeo!! I/HONDA CR-V EXL FLEX; 2014/2014; CINZA; ALCO./GASOL. - FUNCIONANDO - IPVA 2024 OK")</f>
      </c>
      <c r="C16" s="4" t="inlineStr">
        <is>
          <t>Não vendido</t>
        </is>
      </c>
      <c r="D16" s="4" t="inlineStr">
        <is>
          <t>4</t>
        </is>
      </c>
      <c r="E16" s="5" t="inlineStr">
        <is>
          <t>25.000,00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=HYPERLINK("https://leilaoonline.net/lote/detalhe/262346", "030")</f>
      </c>
      <c r="B17" s="4" t="s">
        <f>=HYPERLINK("https://leilaoonline.net/lote/detalhe/262346", "veja o vídeo!! IVECO/DAILYCITY3813 VAN; 2006/2006; BRANCA; DIESEL - FUNCIONANDO - IPVA 2024 OK")</f>
      </c>
      <c r="C17" s="4" t="inlineStr">
        <is>
          <t>Não vendido</t>
        </is>
      </c>
      <c r="D17" s="4" t="inlineStr">
        <is>
          <t>28</t>
        </is>
      </c>
      <c r="E17" s="5" t="inlineStr">
        <is>
          <t>38.500,00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=HYPERLINK("https://leilaoonline.net/lote/detalhe/262311", "035")</f>
      </c>
      <c r="B18" s="4" t="s">
        <f>=HYPERLINK("https://leilaoonline.net/lote/detalhe/262311", "veja o vídeo!! I/TOYOTA HILUX CD4X4 SRV; 2007/2008; PRETA; DIESEL - FUNCIONANDO - IPVA 2024 OK")</f>
      </c>
      <c r="C18" s="4" t="inlineStr">
        <is>
          <t>Não vendido</t>
        </is>
      </c>
      <c r="D18" s="4" t="inlineStr">
        <is>
          <t>10</t>
        </is>
      </c>
      <c r="E18" s="5" t="inlineStr">
        <is>
          <t>62.500,00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=HYPERLINK("https://leilaoonline.net/lote/detalhe/262327", "040")</f>
      </c>
      <c r="B19" s="4" t="s">
        <f>=HYPERLINK("https://leilaoonline.net/lote/detalhe/262327", "veja o vídeo!! RENAULT/DUSTER 16 D 4X2; 2011/2012; PRATA; ALCO./GASOL. - FUNCIONANDO - IPVA 2024 OK")</f>
      </c>
      <c r="C19" s="4" t="inlineStr">
        <is>
          <t>Não vendido</t>
        </is>
      </c>
      <c r="D19" s="4" t="inlineStr">
        <is>
          <t>17</t>
        </is>
      </c>
      <c r="E19" s="5" t="inlineStr">
        <is>
          <t>18.500,00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=HYPERLINK("https://leilaoonline.net/lote/detalhe/262348", "045")</f>
      </c>
      <c r="B20" s="4" t="s">
        <f>=HYPERLINK("https://leilaoonline.net/lote/detalhe/262348", "I/VOLVO XC60 3.0TDYNAMIC; 2011/2011; CINZA; GASOLINA - FUNCIONANDO - IPVA 2024 OK")</f>
      </c>
      <c r="C20" s="4" t="inlineStr">
        <is>
          <t>Não vendido</t>
        </is>
      </c>
      <c r="D20" s="4" t="inlineStr">
        <is>
          <t>19</t>
        </is>
      </c>
      <c r="E20" s="5" t="inlineStr">
        <is>
          <t>24.000,00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=HYPERLINK("https://leilaoonline.net/lote/detalhe/262350", "050")</f>
      </c>
      <c r="B21" s="4" t="s">
        <f>=HYPERLINK("https://leilaoonline.net/lote/detalhe/262350", "veja o vídeo!! HONDA/ELITE 125; 2022/2022; VERMELHA; GASOLINA - FUNCIONANDO - IPVA 2024 OK")</f>
      </c>
      <c r="C21" s="4" t="inlineStr">
        <is>
          <t>Não vendido</t>
        </is>
      </c>
      <c r="D21" s="4" t="inlineStr">
        <is>
          <t>8</t>
        </is>
      </c>
      <c r="E21" s="5" t="inlineStr">
        <is>
          <t>4.750,00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=HYPERLINK("https://leilaoonline.net/lote/detalhe/262340", "055")</f>
      </c>
      <c r="B22" s="4" t="s">
        <f>=HYPERLINK("https://leilaoonline.net/lote/detalhe/262340", "veja o vídeo!! I/BMW M135I; 2015/2016; AZUL; GAS. - FUNC. - APROX. 47.000KM - FIPE R$ 195.072,00")</f>
      </c>
      <c r="C22" s="4" t="inlineStr">
        <is>
          <t>Não vendido</t>
        </is>
      </c>
      <c r="D22" s="4" t="inlineStr">
        <is>
          <t>2</t>
        </is>
      </c>
      <c r="E22" s="5" t="inlineStr">
        <is>
          <t>130.000,00</t>
        </is>
      </c>
      <c r="F22" s="4" t="inlineStr">
        <is>
          <t>1750.00</t>
        </is>
      </c>
    </row>
    <row collapsed="false" customFormat="false" customHeight="false" hidden="false" ht="12.1" outlineLevel="0" r="23">
      <c r="A23" s="5" t="s">
        <f>=HYPERLINK("https://leilaoonline.net/lote/detalhe/262324", "060")</f>
      </c>
      <c r="B23" s="4" t="s">
        <f>=HYPERLINK("https://leilaoonline.net/lote/detalhe/262324", "veja o vídeo!! VW/GOL 1.0L MC4; 2019/2020; BRANCO; ALCO./GASOL. - FUNCIONANDO - IPVA 2024 OK")</f>
      </c>
      <c r="C23" s="4" t="inlineStr">
        <is>
          <t>Não vendido</t>
        </is>
      </c>
      <c r="D23" s="4" t="inlineStr">
        <is>
          <t>4</t>
        </is>
      </c>
      <c r="E23" s="5" t="inlineStr">
        <is>
          <t>18.750,00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=HYPERLINK("https://leilaoonline.net/lote/detalhe/262304", "065")</f>
      </c>
      <c r="B24" s="4" t="s">
        <f>=HYPERLINK("https://leilaoonline.net/lote/detalhe/262304", "veja o vídeo!! RENAULT/SANDERO PR1616VA; 2011/2012; PRATA; ALCO./GASOL. - FUNCIONANDO - IPVA 2024 OK")</f>
      </c>
      <c r="C24" s="4" t="inlineStr">
        <is>
          <t>Não vendido</t>
        </is>
      </c>
      <c r="D24" s="4" t="inlineStr">
        <is>
          <t>13</t>
        </is>
      </c>
      <c r="E24" s="5" t="inlineStr">
        <is>
          <t>21.000,00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=HYPERLINK("https://leilaoonline.net/lote/detalhe/262306", "070")</f>
      </c>
      <c r="B25" s="4" t="s">
        <f>=HYPERLINK("https://leilaoonline.net/lote/detalhe/262306", "veja o vídeo!! HONDA/CIVIC LXR; 2013/2014; PRATA; ALCO./GASOL. - FUNCIONANDO - IPVA 2024 OK")</f>
      </c>
      <c r="C25" s="4" t="inlineStr">
        <is>
          <t>Vendido</t>
        </is>
      </c>
      <c r="D25" s="4" t="inlineStr">
        <is>
          <t>21</t>
        </is>
      </c>
      <c r="E25" s="5" t="inlineStr">
        <is>
          <t>50.000,00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=HYPERLINK("https://leilaoonline.net/lote/detalhe/262322", "075")</f>
      </c>
      <c r="B26" s="4" t="s">
        <f>=HYPERLINK("https://leilaoonline.net/lote/detalhe/262322", "veja o vídeo!! I/NISSAN FRONTIER XE X4; 2021/2021; CINZA; DIESEL - FUNCIONANDO - IPVA 2024 OK")</f>
      </c>
      <c r="C26" s="4" t="inlineStr">
        <is>
          <t>Não vendido</t>
        </is>
      </c>
      <c r="D26" s="4" t="inlineStr">
        <is>
          <t>17</t>
        </is>
      </c>
      <c r="E26" s="5" t="inlineStr">
        <is>
          <t>78.750,00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=HYPERLINK("https://leilaoonline.net/lote/detalhe/262347", "080")</f>
      </c>
      <c r="B27" s="4" t="s">
        <f>=HYPERLINK("https://leilaoonline.net/lote/detalhe/262347", "veja o vídeo!! HONDA/HR-V EX CVT; 2019/2020; BRANCA; ALCO./GASOL. - FUNC. - IPVA 2024 OK")</f>
      </c>
      <c r="C27" s="4" t="inlineStr">
        <is>
          <t>Não vendido</t>
        </is>
      </c>
      <c r="D27" s="4" t="inlineStr">
        <is>
          <t>14</t>
        </is>
      </c>
      <c r="E27" s="5" t="inlineStr">
        <is>
          <t>51.250,00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=HYPERLINK("https://leilaoonline.net/lote/detalhe/262344", "085")</f>
      </c>
      <c r="B28" s="4" t="s">
        <f>=HYPERLINK("https://leilaoonline.net/lote/detalhe/262344", "veja o vídeo!! I/HONDA CR-V EXL; 2008/2008; PRATA; GASOLINA - FUNCIONANDO - IPVA 2024 OK")</f>
      </c>
      <c r="C28" s="4" t="inlineStr">
        <is>
          <t>Não vendido</t>
        </is>
      </c>
      <c r="D28" s="4" t="inlineStr">
        <is>
          <t>15</t>
        </is>
      </c>
      <c r="E28" s="5" t="inlineStr">
        <is>
          <t>20.500,00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=HYPERLINK("https://leilaoonline.net/lote/detalhe/262319", "090")</f>
      </c>
      <c r="B29" s="4" t="s">
        <f>=HYPERLINK("https://leilaoonline.net/lote/detalhe/262319", "veja o vídeo!! TOYOTA/ETIOS HB XS 15 MT; 2017/2018; CINZA; ALCO./GASOL. - FUNCIONANDO - IPVA 2024 OK")</f>
      </c>
      <c r="C29" s="4" t="inlineStr">
        <is>
          <t>Não vendido</t>
        </is>
      </c>
      <c r="D29" s="4" t="inlineStr">
        <is>
          <t>30</t>
        </is>
      </c>
      <c r="E29" s="5" t="inlineStr">
        <is>
          <t>34.500,00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=HYPERLINK("https://leilaoonline.net/lote/detalhe/262308", "095")</f>
      </c>
      <c r="B30" s="4" t="s">
        <f>=HYPERLINK("https://leilaoonline.net/lote/detalhe/262308", "veja o vídeo!! I/M. BENZ SLK 250 CGI; 2014/2014; VERMELHA; GASOLINA - FUNCIONANDO - IPVA 2024 OK")</f>
      </c>
      <c r="C30" s="4" t="inlineStr">
        <is>
          <t>Não vendido</t>
        </is>
      </c>
      <c r="D30" s="4" t="inlineStr">
        <is>
          <t>3</t>
        </is>
      </c>
      <c r="E30" s="5" t="inlineStr">
        <is>
          <t>135.000,00</t>
        </is>
      </c>
      <c r="F30" s="4" t="inlineStr">
        <is>
          <t>1750.00</t>
        </is>
      </c>
    </row>
    <row collapsed="false" customFormat="false" customHeight="false" hidden="false" ht="12.1" outlineLevel="0" r="31">
      <c r="A31" s="5" t="s">
        <f>=HYPERLINK("https://leilaoonline.net/lote/detalhe/262315", "100")</f>
      </c>
      <c r="B31" s="4" t="s">
        <f>=HYPERLINK("https://leilaoonline.net/lote/detalhe/262315", "veja o vídeo!! KIA/SPORTAGE; 2013/2014; BRANCA; ALCO./GASOL. - FUNCIONANDO")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25.000,00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=HYPERLINK("https://leilaoonline.net/lote/detalhe/262326", "105")</f>
      </c>
      <c r="B32" s="4" t="s">
        <f>=HYPERLINK("https://leilaoonline.net/lote/detalhe/262326", "HONDA/FIT LXL; 2007/2008; DOURADA; GASOLINA - FUNCIONANDO - IPVA 2024 OK")</f>
      </c>
      <c r="C32" s="4" t="inlineStr">
        <is>
          <t>Não vendido</t>
        </is>
      </c>
      <c r="D32" s="4" t="inlineStr">
        <is>
          <t>9</t>
        </is>
      </c>
      <c r="E32" s="5" t="inlineStr">
        <is>
          <t>14.500,00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=HYPERLINK("https://leilaoonline.net/lote/detalhe/262328", "110")</f>
      </c>
      <c r="B33" s="4" t="s">
        <f>=HYPERLINK("https://leilaoonline.net/lote/detalhe/262328", "veja o vídeo!! CHEVROLET/S10 LS FS2; 2012/2013; BRANCA; ALCO./GASOL. - FUNC. - IPVA 2024 OK - APROX. 71.350KM")</f>
      </c>
      <c r="C33" s="4" t="inlineStr">
        <is>
          <t>Não vendido</t>
        </is>
      </c>
      <c r="D33" s="4" t="inlineStr">
        <is>
          <t>15</t>
        </is>
      </c>
      <c r="E33" s="5" t="inlineStr">
        <is>
          <t>47.500,00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=HYPERLINK("https://leilaoonline.net/lote/detalhe/262349", "120")</f>
      </c>
      <c r="B34" s="4" t="s">
        <f>=HYPERLINK("https://leilaoonline.net/lote/detalhe/262349", "FIAT/DUCATO COMBINATO; ANO 2001; SUCATA - FIM DE VIDA ÚTIL, SEM DIREITO A DOCUMENTO")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5.000,00</t>
        </is>
      </c>
      <c r="F34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2026-09-02T14:50:13.00Z</dcterms:created>
  <dc:creator>Tellks Tecnologia</dc:creator>
  <cp:revision>0</cp:revision>
</cp:coreProperties>
</file>