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D8H - 994F - 854G - 23 TRANSFORMADORES ATÉ 5000 KVA - PÁ CARREGADEIRA - ESCAVADEIRA -  MIN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16/05/2018 14:03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=HYPERLINK("https://leilaoonline.net/lote/detalhe/15987", "004")</f>
      </c>
      <c r="B11" s="4" t="s">
        <f>=HYPERLINK("https://leilaoonline.net/lote/detalhe/15987", "SLS-EQ-002-2018 - MINI CARREGADEIRA - CAT - 226B - ANO: 2011 - SERIAL / CHASSI: 0MWD00875")</f>
      </c>
      <c r="C11" s="4" t="inlineStr">
        <is>
          <t>Não vendido</t>
        </is>
      </c>
      <c r="D11" s="4" t="inlineStr">
        <is>
          <t>51</t>
        </is>
      </c>
      <c r="E11" s="5" t="inlineStr">
        <is>
          <t>8.650,00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=HYPERLINK("https://leilaoonline.net/lote/detalhe/15986", "005")</f>
      </c>
      <c r="B12" s="4" t="s">
        <f>=HYPERLINK("https://leilaoonline.net/lote/detalhe/15986", "BRU-CA5923-2018 - FORA DE ESTRADA - CATERPILLAR  - CAT793D - ANO: 2005 - SERIAL / CHASSI: FDB00197")</f>
      </c>
      <c r="C12" s="4" t="inlineStr">
        <is>
          <t>Vendido</t>
        </is>
      </c>
      <c r="D12" s="4" t="inlineStr">
        <is>
          <t>71</t>
        </is>
      </c>
      <c r="E12" s="5" t="inlineStr">
        <is>
          <t>35.750,00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=HYPERLINK("https://leilaoonline.net/lote/detalhe/15985", "006")</f>
      </c>
      <c r="B13" s="4" t="s">
        <f>=HYPERLINK("https://leilaoonline.net/lote/detalhe/15985", "BRU-CA5814-2018 - FORA DE ESTRADA - CATERPILLAR  - CAT793C - ANO: 2005 - SERIAL / CHASSI: ATY00995")</f>
      </c>
      <c r="C13" s="4" t="inlineStr">
        <is>
          <t>Vendido</t>
        </is>
      </c>
      <c r="D13" s="4" t="inlineStr">
        <is>
          <t>173</t>
        </is>
      </c>
      <c r="E13" s="5" t="inlineStr">
        <is>
          <t>155.000,00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=HYPERLINK("https://leilaoonline.net/lote/detalhe/15984", "007")</f>
      </c>
      <c r="B14" s="4" t="s">
        <f>=HYPERLINK("https://leilaoonline.net/lote/detalhe/15984", "BRU-CA5816-2018 - CAMINHÃO FORA DE ESTRADA - CATERPILLAR  - CAT793C - ANO: 2005 - SERIAL / CHASSI: ATY00997 - RENAVAM: NA - PLACA: NA - TAG/CP: CA5816 - KMS / HRS TRABALHADAS: 72892 H")</f>
      </c>
      <c r="C14" s="4" t="inlineStr">
        <is>
          <t>Vendido</t>
        </is>
      </c>
      <c r="D14" s="4" t="inlineStr">
        <is>
          <t>157</t>
        </is>
      </c>
      <c r="E14" s="5" t="inlineStr">
        <is>
          <t>139.000,00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=HYPERLINK("https://leilaoonline.net/lote/detalhe/15678", "008")</f>
      </c>
      <c r="B15" s="4" t="s">
        <f>=HYPERLINK("https://leilaoonline.net/lote/detalhe/15678", " 082-1220-2018 - TRATOR - CATERPILLAR - D8H - ANO: 1971")</f>
      </c>
      <c r="C15" s="4" t="inlineStr">
        <is>
          <t>Não vendido</t>
        </is>
      </c>
      <c r="D15" s="4" t="inlineStr">
        <is>
          <t>30</t>
        </is>
      </c>
      <c r="E15" s="5" t="inlineStr">
        <is>
          <t>25.500,00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=HYPERLINK("https://leilaoonline.net/lote/detalhe/15673", "009")</f>
      </c>
      <c r="B16" s="4" t="s">
        <f>=HYPERLINK("https://leilaoonline.net/lote/detalhe/15673", " ITA-007-2018 - TRATOR DE PNEU - 854G-800HP (L) CAT - 800HP (L) CATERPILLAR - ANO: 2008 - VEJA DESCRITIVO DE ITENS -")</f>
      </c>
      <c r="C16" s="4" t="inlineStr">
        <is>
          <t>Vendido</t>
        </is>
      </c>
      <c r="D16" s="4" t="inlineStr">
        <is>
          <t>79</t>
        </is>
      </c>
      <c r="E16" s="5" t="inlineStr">
        <is>
          <t>70.000,00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=HYPERLINK("https://leilaoonline.net/lote/detalhe/15669", "010")</f>
      </c>
      <c r="B17" s="4" t="s">
        <f>=HYPERLINK("https://leilaoonline.net/lote/detalhe/15669", " SLS-EQ-027-2017 - PÁ CARREGADEIRA - CATERPILLAR - 962 G 10 TON - ANO: 2002 ")</f>
      </c>
      <c r="C17" s="4" t="inlineStr">
        <is>
          <t>Vendido</t>
        </is>
      </c>
      <c r="D17" s="4" t="inlineStr">
        <is>
          <t>4</t>
        </is>
      </c>
      <c r="E17" s="5" t="inlineStr">
        <is>
          <t>11.000,00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=HYPERLINK("https://leilaoonline.net/lote/detalhe/15672", "011")</f>
      </c>
      <c r="B18" s="4" t="s">
        <f>=HYPERLINK("https://leilaoonline.net/lote/detalhe/15672", " MCR-014-2018 - ESCAVADEIRA -  MOD LIEBHERR 954 MOD.R954B - ANO: 2005")</f>
      </c>
      <c r="C18" s="4" t="inlineStr">
        <is>
          <t>Não vendido</t>
        </is>
      </c>
      <c r="D18" s="4" t="inlineStr">
        <is>
          <t>7</t>
        </is>
      </c>
      <c r="E18" s="5" t="inlineStr">
        <is>
          <t>12.500,00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=HYPERLINK("https://leilaoonline.net/lote/detalhe/15668", "012")</f>
      </c>
      <c r="B19" s="4" t="s">
        <f>=HYPERLINK("https://leilaoonline.net/lote/detalhe/15668", " BRU-PM6309-2018 - CARREGADEIRA - CARTEPILLAR - 994 F - ANO: 2007")</f>
      </c>
      <c r="C19" s="4" t="inlineStr">
        <is>
          <t>Vendido</t>
        </is>
      </c>
      <c r="D19" s="4" t="inlineStr">
        <is>
          <t>68</t>
        </is>
      </c>
      <c r="E19" s="5" t="inlineStr">
        <is>
          <t>78.500,00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=HYPERLINK("https://leilaoonline.net/lote/detalhe/15674", "016")</f>
      </c>
      <c r="B20" s="4" t="s">
        <f>=HYPERLINK("https://leilaoonline.net/lote/detalhe/15674", " 082-1219-2018 - EMPILHADEIRA - LINDE - H40T-04 - ANO: 2005")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2.750,00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=HYPERLINK("https://leilaoonline.net/lote/detalhe/15675", "017")</f>
      </c>
      <c r="B21" s="4" t="s">
        <f>=HYPERLINK("https://leilaoonline.net/lote/detalhe/15675", " 082-1218-2018 - MINI-CARREGADEIRA - CATERPILLAR - 226B - ANO: 2013 ")</f>
      </c>
      <c r="C21" s="4" t="inlineStr">
        <is>
          <t>Não vendido</t>
        </is>
      </c>
      <c r="D21" s="4" t="inlineStr">
        <is>
          <t>16</t>
        </is>
      </c>
      <c r="E21" s="5" t="inlineStr">
        <is>
          <t>15.250,00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=HYPERLINK("https://leilaoonline.net/lote/detalhe/15850", "018")</f>
      </c>
      <c r="B22" s="4" t="s">
        <f>=HYPERLINK("https://leilaoonline.net/lote/detalhe/15850", "ITA-008-2018 - GUINDASTE - GUINDASTE MÓVEL TT865BE 65TON - TT865BE 65TON - ANO: 1996 - SERIAL / CHASSI: 87715")</f>
      </c>
      <c r="C22" s="4" t="inlineStr">
        <is>
          <t>Não vendido</t>
        </is>
      </c>
      <c r="D22" s="4" t="inlineStr">
        <is>
          <t>7</t>
        </is>
      </c>
      <c r="E22" s="5" t="inlineStr">
        <is>
          <t>28.000,00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=HYPERLINK("https://leilaoonline.net/lote/detalhe/15989", "019")</f>
      </c>
      <c r="B23" s="4" t="s">
        <f>=HYPERLINK("https://leilaoonline.net/lote/detalhe/15989", "SLS-EQ-006-2018 - FORNO DE GRELHA ROTATIVO - JUNG - MC21M1001")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2.750,00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=HYPERLINK("https://leilaoonline.net/lote/detalhe/15988", "020")</f>
      </c>
      <c r="B24" s="4" t="s">
        <f>=HYPERLINK("https://leilaoonline.net/lote/detalhe/15988", "SLS-EQ-005-2018 - AMBULANCHA - F.MARINE - DESIG:1210135027; M:1A624587 - ANO: 2010 ")</f>
      </c>
      <c r="C24" s="4" t="inlineStr">
        <is>
          <t>Não vendido</t>
        </is>
      </c>
      <c r="D24" s="4" t="inlineStr">
        <is>
          <t>114</t>
        </is>
      </c>
      <c r="E24" s="5" t="inlineStr">
        <is>
          <t>55.000,00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=HYPERLINK("https://leilaoonline.net/lote/detalhe/15992", "021")</f>
      </c>
      <c r="B25" s="4" t="s">
        <f>=HYPERLINK("https://leilaoonline.net/lote/detalhe/15992", "ITU-001-2018 - 06 TRANSFORMADORES DE CORRENTE, TENSÃO PRIMARIA 2,2K E  INSTRUMENTOS DE MEDIÇÕES DIVERSOS - VEJA DESCRIÇÃO DETALHADA -")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1.150,00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=HYPERLINK("https://leilaoonline.net/lote/detalhe/15676", "022")</f>
      </c>
      <c r="B26" s="4" t="s">
        <f>=HYPERLINK("https://leilaoonline.net/lote/detalhe/15676", " CKS-002-2018 - 11 TRANSFORMADOR - VEJA DESCRITIVO DE ITENS -")</f>
      </c>
      <c r="C26" s="4" t="inlineStr">
        <is>
          <t>Vendido</t>
        </is>
      </c>
      <c r="D26" s="4" t="inlineStr">
        <is>
          <t>32</t>
        </is>
      </c>
      <c r="E26" s="5" t="inlineStr">
        <is>
          <t>19.750,00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=HYPERLINK("https://leilaoonline.net/lote/detalhe/15679", "023")</f>
      </c>
      <c r="B27" s="4" t="s">
        <f>=HYPERLINK("https://leilaoonline.net/lote/detalhe/15679", " CKS-025-2017 - 12 TRANSFORMADOR - VEJA DESCRITIVO DE ITENS -")</f>
      </c>
      <c r="C27" s="4" t="inlineStr">
        <is>
          <t>Vendido</t>
        </is>
      </c>
      <c r="D27" s="4" t="inlineStr">
        <is>
          <t>221</t>
        </is>
      </c>
      <c r="E27" s="5" t="inlineStr">
        <is>
          <t>71.500,00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=HYPERLINK("https://leilaoonline.net/lote/detalhe/15680", "024")</f>
      </c>
      <c r="B28" s="4" t="s">
        <f>=HYPERLINK("https://leilaoonline.net/lote/detalhe/15680", " NOV-001-2018 - 10 ITENS - PAINEIS, MEDIDOR WH/H E SISTEMA DE ÓLEO - VEJA DESCRITIVO DE ITENS -")</f>
      </c>
      <c r="C28" s="4" t="inlineStr">
        <is>
          <t>Vendido</t>
        </is>
      </c>
      <c r="D28" s="4" t="inlineStr">
        <is>
          <t>5</t>
        </is>
      </c>
      <c r="E28" s="5" t="inlineStr">
        <is>
          <t>2.750,00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=HYPERLINK("https://leilaoonline.net/lote/detalhe/15677", "025")</f>
      </c>
      <c r="B29" s="4" t="s">
        <f>=HYPERLINK("https://leilaoonline.net/lote/detalhe/15677", " TIG-001-2018 - 8 CACAMBA COMPONENTE; COD SAP 15389255 ")</f>
      </c>
      <c r="C29" s="4" t="inlineStr">
        <is>
          <t>Não vendido</t>
        </is>
      </c>
      <c r="D29" s="4" t="inlineStr">
        <is>
          <t>44</t>
        </is>
      </c>
      <c r="E29" s="5" t="inlineStr">
        <is>
          <t>8.200,00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=HYPERLINK("https://leilaoonline.net/lote/detalhe/15670", "026")</f>
      </c>
      <c r="B30" s="4" t="s">
        <f>=HYPERLINK("https://leilaoonline.net/lote/detalhe/15670", " TIG-005-2018 - 81 ROLO TRANSPORTADOR CORREIA - VEJA DESCRITIVO DE ITENS -")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1.750,00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=HYPERLINK("https://leilaoonline.net/lote/detalhe/15671", "027")</f>
      </c>
      <c r="B31" s="4" t="s">
        <f>=HYPERLINK("https://leilaoonline.net/lote/detalhe/15671", " TIG-007-2018 - 46 ROLAMENTOS - VEJA DESCRITIVO DE ITENS -")</f>
      </c>
      <c r="C31" s="4" t="inlineStr">
        <is>
          <t>Vendido</t>
        </is>
      </c>
      <c r="D31" s="4" t="inlineStr">
        <is>
          <t>153</t>
        </is>
      </c>
      <c r="E31" s="5" t="inlineStr">
        <is>
          <t>42.850,00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=HYPERLINK("https://leilaoonline.net/lote/detalhe/15681", "028")</f>
      </c>
      <c r="B32" s="4" t="s">
        <f>=HYPERLINK("https://leilaoonline.net/lote/detalhe/15681", "TIG-002-2018 - 167 ITENS PLUGUES E LAMPADAS - VEJA DESCRITIVO DE ITENS -")</f>
      </c>
      <c r="C32" s="4" t="inlineStr">
        <is>
          <t>Não vendido</t>
        </is>
      </c>
      <c r="D32" s="4" t="inlineStr">
        <is>
          <t>1</t>
        </is>
      </c>
      <c r="E32" s="5" t="inlineStr">
        <is>
          <t>500,00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=HYPERLINK("https://leilaoonline.net/lote/detalhe/15682", "029")</f>
      </c>
      <c r="B33" s="4" t="s">
        <f>=HYPERLINK("https://leilaoonline.net/lote/detalhe/15682", "TIG-003-2018 -  11 MOTOVIBRADOR CA 2,60 KW 1800 RPM")</f>
      </c>
      <c r="C33" s="4" t="inlineStr">
        <is>
          <t>Vendido</t>
        </is>
      </c>
      <c r="D33" s="4" t="inlineStr">
        <is>
          <t>2</t>
        </is>
      </c>
      <c r="E33" s="5" t="inlineStr">
        <is>
          <t>2.000,00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=HYPERLINK("https://leilaoonline.net/lote/detalhe/15683", "030")</f>
      </c>
      <c r="B34" s="4" t="s">
        <f>=HYPERLINK("https://leilaoonline.net/lote/detalhe/15683", "TIG-004-2018 -  84 PARTES E PEÇAS DE EMPILHADEIRAS - VEJA DESCRITIVO DE ITENS -")</f>
      </c>
      <c r="C34" s="4" t="inlineStr">
        <is>
          <t>Não vendido</t>
        </is>
      </c>
      <c r="D34" s="4" t="inlineStr">
        <is>
          <t>2</t>
        </is>
      </c>
      <c r="E34" s="5" t="inlineStr">
        <is>
          <t>2.000,00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=HYPERLINK("https://leilaoonline.net/lote/detalhe/15684", "031")</f>
      </c>
      <c r="B35" s="4" t="s">
        <f>=HYPERLINK("https://leilaoonline.net/lote/detalhe/15684", "TIG-006-2018 - 33 VÁLVULAS, PLASTILHAS E OUTROS - VEJA DESCRITIVO DE ITENS -")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1.750,00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=HYPERLINK("https://leilaoonline.net/lote/detalhe/15691", "032")</f>
      </c>
      <c r="B36" s="4" t="s">
        <f>=HYPERLINK("https://leilaoonline.net/lote/detalhe/15691", "SLB-006-2018 - VÁLVULAS, AMORTECEDORES, DISCOS E OUTROS  - VEJA DESCRITIVO DE ITENS -")</f>
      </c>
      <c r="C36" s="4" t="inlineStr">
        <is>
          <t>Vendido</t>
        </is>
      </c>
      <c r="D36" s="4" t="inlineStr">
        <is>
          <t>2</t>
        </is>
      </c>
      <c r="E36" s="5" t="inlineStr">
        <is>
          <t>1.900,00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=HYPERLINK("https://leilaoonline.net/lote/detalhe/15694", "033")</f>
      </c>
      <c r="B37" s="4" t="s">
        <f>=HYPERLINK("https://leilaoonline.net/lote/detalhe/15694", "SLB-008-2018 - 1  ENGRENAGEM TAMBOR; APLICAÇÃO ESCAVADEIRA 7495 SERIE ; ER601521 MATERIAL AÇO CARBONO")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15.000,00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=HYPERLINK("https://leilaoonline.net/lote/detalhe/15695", "034")</f>
      </c>
      <c r="B38" s="4" t="s">
        <f>=HYPERLINK("https://leilaoonline.net/lote/detalhe/15695", "SLS-MRO-001-2018 - 790 ITENS BARRA E DISPOSITIVO CD - VEJA DESCRITIVO DE ITENS -")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1.750,00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=HYPERLINK("https://leilaoonline.net/lote/detalhe/15658", "035")</f>
      </c>
      <c r="B39" s="4" t="s">
        <f>=HYPERLINK("https://leilaoonline.net/lote/detalhe/15658", "082-1210-2018 -13 ITENS DIVERSOS-CARRO PLATAFORMA PARA BANDEJA, MESA INOX E PISTA DE DISTRIBUIÇÃO SERÁ VENDIDO NO ESTADO DE CONSERVAÇÃO EM QUE SE ENCONTRA. LOC :  VITORIA / ES")</f>
      </c>
      <c r="C39" s="4" t="inlineStr">
        <is>
          <t>Não vendido</t>
        </is>
      </c>
      <c r="D39" s="4" t="inlineStr">
        <is>
          <t>4</t>
        </is>
      </c>
      <c r="E39" s="5" t="inlineStr">
        <is>
          <t>700,00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=HYPERLINK("https://leilaoonline.net/lote/detalhe/15659", "036")</f>
      </c>
      <c r="B40" s="4" t="s">
        <f>=HYPERLINK("https://leilaoonline.net/lote/detalhe/15659", "082-1211-2018 -14 ITENS DIVERSOS- CARRO PLATAFORMA PARA BANDEJA,MESA INOX E PISTA DE DISTRIBUIÇÃO- VEJA DESCRITIVO DE ITENS -SERÁ VENDIDO NO ESTADO DE CONSERVAÇÃO EM QUE SE ENCONTRA. LOC :  VITORIA / ES")</f>
      </c>
      <c r="C40" s="4" t="inlineStr">
        <is>
          <t>Não vendido</t>
        </is>
      </c>
      <c r="D40" s="4" t="inlineStr">
        <is>
          <t>4</t>
        </is>
      </c>
      <c r="E40" s="5" t="inlineStr">
        <is>
          <t>700,00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=HYPERLINK("https://leilaoonline.net/lote/detalhe/15660", "037")</f>
      </c>
      <c r="B41" s="4" t="s">
        <f>=HYPERLINK("https://leilaoonline.net/lote/detalhe/15660", "082-1213-2018-8 ITENS DIVERSOS- SISTEMA DE EXAUSTÃO,  ESTUFA TIPO PASS TROUGHT E OUTROS - VEJA DESCRITIVO DE ITENS SERÁ VENDIDO NO ESTADO DE CONSERVAÇÃO EM QUE SE ENCONTRA. LOC :  VITORIA / ES")</f>
      </c>
      <c r="C41" s="4" t="inlineStr">
        <is>
          <t>Não vendido</t>
        </is>
      </c>
      <c r="D41" s="4" t="inlineStr">
        <is>
          <t>3</t>
        </is>
      </c>
      <c r="E41" s="5" t="inlineStr">
        <is>
          <t>550,00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=HYPERLINK("https://leilaoonline.net/lote/detalhe/15661", "038")</f>
      </c>
      <c r="B42" s="4" t="s">
        <f>=HYPERLINK("https://leilaoonline.net/lote/detalhe/15661", "082-1215-2018- 5 ITENS DIVERSOS- CHAPA A GÁS, BALÇÃO DISTRIBUIÇÃO DE ALIMENTOS E OUTROS - VEJA DESCRITIVO DE ITENS SERÁ VENDIDO NO ESTADO DE CONSERVAÇÃO EM QUE SE ENCONTRA. LOC :  VITORIA / ES")</f>
      </c>
      <c r="C42" s="4" t="inlineStr">
        <is>
          <t>Não vendido</t>
        </is>
      </c>
      <c r="D42" s="4" t="inlineStr">
        <is>
          <t>5</t>
        </is>
      </c>
      <c r="E42" s="5" t="inlineStr">
        <is>
          <t>750,00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=HYPERLINK("https://leilaoonline.net/lote/detalhe/15662", "039")</f>
      </c>
      <c r="B43" s="4" t="s">
        <f>=HYPERLINK("https://leilaoonline.net/lote/detalhe/15662", "082-1216-2018-10 ITENS DIVERSOS- FOGÃO COOKTOP 02 BOCAS, CHAPA A GÁS, E OUTROS- VEJA DESCRITIVO DE ITENS SERÁ VENDIDO NO ESTADO DE CONSERVAÇÃO EM QUE SE ENCONTRA. LOC :  VITORIA / ES")</f>
      </c>
      <c r="C43" s="4" t="inlineStr">
        <is>
          <t>Não vendido</t>
        </is>
      </c>
      <c r="D43" s="4" t="inlineStr">
        <is>
          <t>4</t>
        </is>
      </c>
      <c r="E43" s="5" t="inlineStr">
        <is>
          <t>700,00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=HYPERLINK("https://leilaoonline.net/lote/detalhe/15663", "040")</f>
      </c>
      <c r="B44" s="4" t="s">
        <f>=HYPERLINK("https://leilaoonline.net/lote/detalhe/15663", "082-1217-2018-11 ITENS DIVERSOS- TANQUE MEDIO 500x500mm, CHAPA A GÁS, E OUTROS- VEJA DESCRITIVO DE ITENS SERÁ VENDIDO NO ESTADO DE CONSERVAÇÃO EM QUE SE ENCONTRA. LOC :  VITORIA / ES")</f>
      </c>
      <c r="C44" s="4" t="inlineStr">
        <is>
          <t>Não vendido</t>
        </is>
      </c>
      <c r="D44" s="4" t="inlineStr">
        <is>
          <t>1</t>
        </is>
      </c>
      <c r="E44" s="5" t="inlineStr">
        <is>
          <t>550,00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=HYPERLINK("https://leilaoonline.net/lote/detalhe/15664", "041")</f>
      </c>
      <c r="B45" s="4" t="s">
        <f>=HYPERLINK("https://leilaoonline.net/lote/detalhe/15664", "GOV-018-2018- FORNO ELETRICO DE ALIMENTOS - INDUSTRIAL - VEJA DESCRITIVO DE ITENS SERÁ VENDIDO NO ESTADO DE CONSERVAÇÃO EM QUE SE ENCONTRA. LOC :  GOV. VALADARES/MG")</f>
      </c>
      <c r="C45" s="4" t="inlineStr">
        <is>
          <t>Não vendido</t>
        </is>
      </c>
      <c r="D45" s="4" t="inlineStr">
        <is>
          <t>5</t>
        </is>
      </c>
      <c r="E45" s="5" t="inlineStr">
        <is>
          <t>750,00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=HYPERLINK("https://leilaoonline.net/lote/detalhe/15665", "042")</f>
      </c>
      <c r="B46" s="4" t="s">
        <f>=HYPERLINK("https://leilaoonline.net/lote/detalhe/15665", "MCR-011-2018 -BUCHA DE APLICAÇÃO CARREGADEIRA, ROLETE, PINO E OUTROS - VEJA DESCRITIVO DE ITENS SERÁ VENDIDO NO ESTADO DE CONSERVAÇÃO EM QUE SE ENCONTRA. LOC :   CORUMBA/ MS 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550,00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=HYPERLINK("https://leilaoonline.net/lote/detalhe/15666", "043")</f>
      </c>
      <c r="B47" s="4" t="s">
        <f>=HYPERLINK("https://leilaoonline.net/lote/detalhe/15666", "MUT-021-2018-3 MOTORES DIVERSOS - VEJA DESCRITIVO DE ITENS SERÁ VENDIDO NO ESTADO DE CONSERVAÇÃO EM QUE SE ENCONTRA. LOC :  NOVA LIMA / MG")</f>
      </c>
      <c r="C47" s="4" t="inlineStr">
        <is>
          <t>Não vendido</t>
        </is>
      </c>
      <c r="D47" s="4" t="inlineStr">
        <is>
          <t>2</t>
        </is>
      </c>
      <c r="E47" s="5" t="inlineStr">
        <is>
          <t>400,00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=HYPERLINK("https://leilaoonline.net/lote/detalhe/15667", "044")</f>
      </c>
      <c r="B48" s="4" t="s">
        <f>=HYPERLINK("https://leilaoonline.net/lote/detalhe/15667", "CDM-001-2018-1 CAFETEIRA ELETRICA INOX PPIENK 50LITROS SERÁ VENDIDO NO ESTADO DE CONSERVAÇÃO EM QUE SE ENCONTRA. LOC :  SANTA LUZIA / MG")</f>
      </c>
      <c r="C48" s="4" t="inlineStr">
        <is>
          <t>Não vendido</t>
        </is>
      </c>
      <c r="D48" s="4" t="inlineStr">
        <is>
          <t>2</t>
        </is>
      </c>
      <c r="E48" s="5" t="inlineStr">
        <is>
          <t>400,00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=HYPERLINK("https://leilaoonline.net/lote/detalhe/15685", "045")</f>
      </c>
      <c r="B49" s="4" t="s">
        <f>=HYPERLINK("https://leilaoonline.net/lote/detalhe/15685", "CDM-002-2018-1 BATEDEIRA ELETRICA PLANETARIA DE MASSAS, CQAPACIDADE KGS-GPANIZ SERÁ VENDIDO NO ESTADO DE CONSERVAÇÃO EM QUE SE ENCONTRA. LOC :  SANTA LUZIA/ MG ")</f>
      </c>
      <c r="C49" s="4" t="inlineStr">
        <is>
          <t>Vendido</t>
        </is>
      </c>
      <c r="D49" s="4" t="inlineStr">
        <is>
          <t>6</t>
        </is>
      </c>
      <c r="E49" s="5" t="inlineStr">
        <is>
          <t>900,00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=HYPERLINK("https://leilaoonline.net/lote/detalhe/15686", "046")</f>
      </c>
      <c r="B50" s="4" t="s">
        <f>=HYPERLINK("https://leilaoonline.net/lote/detalhe/15686", "CDM-003-2018- 1 FRITADEIRA ELETRICA 90 LITROS, 02 BOJOS - PPIENK SERÁ VENDIDO NO ESTADO DE CONSERVAÇÃO EM QUE SE ENCONTRA. LOC :  SANTA LUZIA/ MG")</f>
      </c>
      <c r="C50" s="4" t="inlineStr">
        <is>
          <t>Não vendido</t>
        </is>
      </c>
      <c r="D50" s="4" t="inlineStr">
        <is>
          <t>5</t>
        </is>
      </c>
      <c r="E50" s="5" t="inlineStr">
        <is>
          <t>750,00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=HYPERLINK("https://leilaoonline.net/lote/detalhe/15687", "047")</f>
      </c>
      <c r="B51" s="4" t="s">
        <f>=HYPERLINK("https://leilaoonline.net/lote/detalhe/15687", "CDM-004-2018- 1 CHAPA ELETRICA PEQUENA - 20 KGS SERÁ VENDIDO NO ESTADO DE CONSERVAÇÃO EM QUE SE ENCONTRA. LOC :  SANTA LUZIA / MG ")</f>
      </c>
      <c r="C51" s="4" t="inlineStr">
        <is>
          <t>Não vendido</t>
        </is>
      </c>
      <c r="D51" s="4" t="inlineStr">
        <is>
          <t>1</t>
        </is>
      </c>
      <c r="E51" s="5" t="inlineStr">
        <is>
          <t>150,00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=HYPERLINK("https://leilaoonline.net/lote/detalhe/15688", "048")</f>
      </c>
      <c r="B52" s="4" t="s">
        <f>=HYPERLINK("https://leilaoonline.net/lote/detalhe/15688", "CKS-MRO-003-2018- 373 ITENS DIVERSOS-TERMORESISTENCIA POCO, ESCOVA ELETRICA, SISTEMA COMPONENTE E OUTROS- VEJA DESCRITIVO DE ITENS SERÁ VENDIDO NO ESTADO DE CONSERVAÇÃO EM QUE SE ENCONTRA. LOC :  PARAUAPEBAS/PA")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1.050,00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=HYPERLINK("https://leilaoonline.net/lote/detalhe/15689", "049")</f>
      </c>
      <c r="B53" s="4" t="s">
        <f>=HYPERLINK("https://leilaoonline.net/lote/detalhe/15689", "FAB-051-2018- 727 ITENS DIVERSOS- PASTILHA;P/FREIO, PASTILHA;P/FREIO, ESCOVA COMPONENTE, E OUTROS -VEJA DESCRITIVO DE ITENS SERÁ VENDIDO NO ESTADO DE CONSERVAÇÃO EM QUE SE ENCONTRA. LOC :  OURO PRETO/ MG")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550,00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=HYPERLINK("https://leilaoonline.net/lote/detalhe/15690", "050")</f>
      </c>
      <c r="B54" s="4" t="s">
        <f>=HYPERLINK("https://leilaoonline.net/lote/detalhe/15690", "OIA-008-2018- 356 ITENS DIVERSOS- TALHA ELETRICA,ARRUELA COMPONENTE,PARAFUSO; ESTILO E OUTROS- VEJA DESCRITIVO DE ITENS SERÁ VENDIDO NO ESTADO DE CONSERVAÇÃO EM QUE SE ENCONTRA. LOC :  OURILÂNDIA/PA ")</f>
      </c>
      <c r="C54" s="4" t="inlineStr">
        <is>
          <t>Vendido</t>
        </is>
      </c>
      <c r="D54" s="4" t="inlineStr">
        <is>
          <t>2</t>
        </is>
      </c>
      <c r="E54" s="5" t="inlineStr">
        <is>
          <t>1.000,00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=HYPERLINK("https://leilaoonline.net/lote/detalhe/15692", "051")</f>
      </c>
      <c r="B55" s="4" t="s">
        <f>=HYPERLINK("https://leilaoonline.net/lote/detalhe/15692", "OIA-017-2018- 160 ITENS DIVERSOS-ANEL COMPONENTE, JOELHO COMPONENTE, FILTRO FILTRAGEM LIQUIDO E OUTROS - VEJA DESCRITIVO DE ITENS SERÁ VENDIDO NO ESTADO DE CONSERVAÇÃO EM QUE SE ENCONTRA. LOC :  OURILÂNDIA / PA")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550,00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=HYPERLINK("https://leilaoonline.net/lote/detalhe/15693", "052")</f>
      </c>
      <c r="B56" s="4" t="s">
        <f>=HYPERLINK("https://leilaoonline.net/lote/detalhe/15693", "OIA-018-2018- 90 ITENS DIVERSOS - CAIXA ROLAMENTO, ANEL  COMPONENTE, FILTRO COMPONENTE E OUTROS - VEJA DESCRITIVO DE ITENS SERÁ VENDIDO NO ESTADO DE CONSERVAÇÃO EM QUE SE ENCONTRA. LOC :  OURILÂNDIA/PA 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550,00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=HYPERLINK("https://leilaoonline.net/lote/detalhe/15696", "053")</f>
      </c>
      <c r="B57" s="4" t="s">
        <f>=HYPERLINK("https://leilaoonline.net/lote/detalhe/15696", "CKS-MRO-004-2018 - 2 CINTA ELEVAÇÃO 8 A 20T -SERÁ VENDIDO NO ESTADO DE CONSERVAÇÃO EM QUE SE ENCONTRA. LOC :  PARAUAPEBAS/PA")</f>
      </c>
      <c r="C57" s="4" t="inlineStr">
        <is>
          <t>Vendido</t>
        </is>
      </c>
      <c r="D57" s="4" t="inlineStr">
        <is>
          <t>4</t>
        </is>
      </c>
      <c r="E57" s="5" t="inlineStr">
        <is>
          <t>500,00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=HYPERLINK("https://leilaoonline.net/lote/detalhe/15993", "054")</f>
      </c>
      <c r="B58" s="4" t="s">
        <f>=HYPERLINK("https://leilaoonline.net/lote/detalhe/15993", "TIG-008-2018 - PARAFUSO 36MM 320MM METR.")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500,00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=HYPERLINK("https://leilaoonline.net/lote/detalhe/15994", "055")</f>
      </c>
      <c r="B59" s="4" t="s">
        <f>=HYPERLINK("https://leilaoonline.net/lote/detalhe/15994", "ROLAMENTOS - OUTROS - ITENS: ACOPLAMENTO FLEXIVEL; TIPO: ELEMENTO ELASTICO...")</f>
      </c>
      <c r="C59" s="4" t="inlineStr">
        <is>
          <t>Não vendido</t>
        </is>
      </c>
      <c r="D59" s="4" t="inlineStr">
        <is>
          <t>3</t>
        </is>
      </c>
      <c r="E59" s="5" t="inlineStr">
        <is>
          <t>800,00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=HYPERLINK("https://leilaoonline.net/lote/detalhe/15998", "056")</f>
      </c>
      <c r="B60" s="4" t="s">
        <f>=HYPERLINK("https://leilaoonline.net/lote/detalhe/15998", "MCR-015-2018 - COMPONENTES DE VEDAÇÃO, COMPONENTES DE FIXAÇÃO - VEJA DESCRIÇÃO DETALHADA -")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500,00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=HYPERLINK("https://leilaoonline.net/lote/detalhe/15995", "057")</f>
      </c>
      <c r="B61" s="4" t="s">
        <f>=HYPERLINK("https://leilaoonline.net/lote/detalhe/15995", "MUT-023-2018 -MOTORES ELÉTRICOS")</f>
      </c>
      <c r="C61" s="4" t="inlineStr">
        <is>
          <t>Vendido</t>
        </is>
      </c>
      <c r="D61" s="4" t="inlineStr">
        <is>
          <t>14</t>
        </is>
      </c>
      <c r="E61" s="5" t="inlineStr">
        <is>
          <t>2.950,00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=HYPERLINK("https://leilaoonline.net/lote/detalhe/15996", "058")</f>
      </c>
      <c r="B62" s="4" t="s">
        <f>=HYPERLINK("https://leilaoonline.net/lote/detalhe/15996", "SLB-009-2018 - VALVULAS, CONEXÕES, COMPONENTES DE VEDAÇÃO E ELÉTRICOS")</f>
      </c>
      <c r="C62" s="4" t="inlineStr">
        <is>
          <t>Não vendido</t>
        </is>
      </c>
      <c r="D62" s="4" t="inlineStr">
        <is>
          <t>1</t>
        </is>
      </c>
      <c r="E62" s="5" t="inlineStr">
        <is>
          <t>500,00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=HYPERLINK("https://leilaoonline.net/lote/detalhe/15997", "059")</f>
      </c>
      <c r="B63" s="4" t="s">
        <f>=HYPERLINK("https://leilaoonline.net/lote/detalhe/15997", "SSG-003-2018 - MRO - VÁLVULA DE GUILHOTINA - ITENS: VALVULA GUILH 26POL FLANGE / VALVULA GUILH 30POL FLANGE")</f>
      </c>
      <c r="C63" s="4" t="inlineStr">
        <is>
          <t>Não vendido</t>
        </is>
      </c>
      <c r="D63" s="4" t="inlineStr">
        <is>
          <t>5</t>
        </is>
      </c>
      <c r="E63" s="5" t="inlineStr">
        <is>
          <t>900,00</t>
        </is>
      </c>
      <c r="F63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2026-08-14T22:12:31.00Z</dcterms:created>
  <dc:creator>Tellks Tecnologia</dc:creator>
  <cp:revision>0</cp:revision>
</cp:coreProperties>
</file>