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ESCOLARES E PAPELARIA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=HYPERLINK("https://leilaoonline.net/lote/detalhe/259004", "001")</f>
      </c>
      <c r="B11" s="4" t="s">
        <f>=HYPERLINK("https://leilaoonline.net/lote/detalhe/259004", " Dicionario Escolar Espanhol Com CD Rom c/100 unidades")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20.00</t>
        </is>
      </c>
    </row>
    <row collapsed="false" customFormat="false" customHeight="false" hidden="false" ht="12.1" outlineLevel="0" r="12">
      <c r="A12" s="5" t="s">
        <f>=HYPERLINK("https://leilaoonline.net/lote/detalhe/259008", "002")</f>
      </c>
      <c r="B12" s="4" t="s">
        <f>=HYPERLINK("https://leilaoonline.net/lote/detalhe/259008", " Dicionario Escolar Espanhol Com CD Rom c/100 unidades")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=HYPERLINK("https://leilaoonline.net/lote/detalhe/259002", "003")</f>
      </c>
      <c r="B13" s="4" t="s">
        <f>=HYPERLINK("https://leilaoonline.net/lote/detalhe/259002", " Dicionario Escolar Espanhol Com CD Rom c/100 unidades")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=HYPERLINK("https://leilaoonline.net/lote/detalhe/258996", "004")</f>
      </c>
      <c r="B14" s="4" t="s">
        <f>=HYPERLINK("https://leilaoonline.net/lote/detalhe/258996", " Dicionario Escolar Espanhol Com CD Rom c/100 unidades")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=HYPERLINK("https://leilaoonline.net/lote/detalhe/259000", "005")</f>
      </c>
      <c r="B15" s="4" t="s">
        <f>=HYPERLINK("https://leilaoonline.net/lote/detalhe/259000", " Dicionario Escolar Ingles Michaelis c/56 unidades")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840,00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=HYPERLINK("https://leilaoonline.net/lote/detalhe/259012", "006")</f>
      </c>
      <c r="B16" s="4" t="s">
        <f>=HYPERLINK("https://leilaoonline.net/lote/detalhe/259012", " Dicionario Escolar Ingles Michaelis c/56 unidades")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840,00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=HYPERLINK("https://leilaoonline.net/lote/detalhe/259003", "007")</f>
      </c>
      <c r="B17" s="4" t="s">
        <f>=HYPERLINK("https://leilaoonline.net/lote/detalhe/259003", " Dicionario Escolar Lingua Portuguesa Scottini c/20 Frances c40 e Italiano Michaelis c/40 unidades")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=HYPERLINK("https://leilaoonline.net/lote/detalhe/258997", "008")</f>
      </c>
      <c r="B18" s="4" t="s">
        <f>=HYPERLINK("https://leilaoonline.net/lote/detalhe/258997", " Dicionario Escolar Frances Michaelis c/100 undades")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=HYPERLINK("https://leilaoonline.net/lote/detalhe/259014", "009")</f>
      </c>
      <c r="B19" s="4" t="s">
        <f>=HYPERLINK("https://leilaoonline.net/lote/detalhe/259014", " Dicionario Escolar Frances Michaelis c/100 unidades")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=HYPERLINK("https://leilaoonline.net/lote/detalhe/259005", "010")</f>
      </c>
      <c r="B20" s="4" t="s">
        <f>=HYPERLINK("https://leilaoonline.net/lote/detalhe/259005", " Dicionario Escolar Frances Michaelis c/100 unidades")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=HYPERLINK("https://leilaoonline.net/lote/detalhe/259006", "011")</f>
      </c>
      <c r="B21" s="4" t="s">
        <f>=HYPERLINK("https://leilaoonline.net/lote/detalhe/259006", " Dicionario Escolar Italiano Michaelis c/100 unidades")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=HYPERLINK("https://leilaoonline.net/lote/detalhe/259010", "012")</f>
      </c>
      <c r="B22" s="4" t="s">
        <f>=HYPERLINK("https://leilaoonline.net/lote/detalhe/259010", " Dicionario Escolar Italiano Michaelis c/100 undades")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=HYPERLINK("https://leilaoonline.net/lote/detalhe/259009", "013")</f>
      </c>
      <c r="B23" s="4" t="s">
        <f>=HYPERLINK("https://leilaoonline.net/lote/detalhe/259009", " Dicionario Escolar Italiano Michaelis c/100 unidades")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=HYPERLINK("https://leilaoonline.net/lote/detalhe/259013", "014")</f>
      </c>
      <c r="B24" s="4" t="s">
        <f>=HYPERLINK("https://leilaoonline.net/lote/detalhe/259013", " Minidicionario Escolar Espanhol Michaelis c/17-Escolar Ingles c/8 Espanhol c/75 unidades")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=HYPERLINK("https://leilaoonline.net/lote/detalhe/259007", "015")</f>
      </c>
      <c r="B25" s="4" t="s">
        <f>=HYPERLINK("https://leilaoonline.net/lote/detalhe/259007", " 05 Caixa de Apontador Marca Winner Formato Peixinho 12Pote x72 total 360 unidades")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360,00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=HYPERLINK("https://leilaoonline.net/lote/detalhe/259015", "016")</f>
      </c>
      <c r="B26" s="4" t="s">
        <f>=HYPERLINK("https://leilaoonline.net/lote/detalhe/259015", " 05 Caixa de Apontador Marca Winner Formato Peixinho 12Pote x72 total 360 unidades")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360,00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=HYPERLINK("https://leilaoonline.net/lote/detalhe/258999", "017")</f>
      </c>
      <c r="B27" s="4" t="s">
        <f>=HYPERLINK("https://leilaoonline.net/lote/detalhe/258999", " 05 Caixa de Apontador Marca Winner Formato Peixinho 12Pote x72 total 360 unidades")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360,00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=HYPERLINK("https://leilaoonline.net/lote/detalhe/259011", "018")</f>
      </c>
      <c r="B28" s="4" t="s">
        <f>=HYPERLINK("https://leilaoonline.net/lote/detalhe/259011", " Pacote com 1.000 unidades Lapis Preto")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=HYPERLINK("https://leilaoonline.net/lote/detalhe/258998", "019")</f>
      </c>
      <c r="B29" s="4" t="s">
        <f>=HYPERLINK("https://leilaoonline.net/lote/detalhe/258998", " Pacote com 800 unidades Lapis Preto 200 Lapis Azul")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=HYPERLINK("https://leilaoonline.net/lote/detalhe/259001", "020")</f>
      </c>
      <c r="B30" s="4" t="s">
        <f>=HYPERLINK("https://leilaoonline.net/lote/detalhe/259001", " Livro de Gramatica Escolar da Lingua Portuguesa com Nova Ortografia c/80 unidades")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640,00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=HYPERLINK("https://leilaoonline.net/lote/detalhe/259085", "021")</f>
      </c>
      <c r="B31" s="4" t="s">
        <f>=HYPERLINK("https://leilaoonline.net/lote/detalhe/259085", " Avental Escolar Transparente(112) Azul(121) Amarelo(100) total 333 unidades")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=HYPERLINK("https://leilaoonline.net/lote/detalhe/258995", "022")</f>
      </c>
      <c r="B32" s="4" t="s">
        <f>=HYPERLINK("https://leilaoonline.net/lote/detalhe/258995", " Livro Arte Para Colorir c/20 As cores da Imaginacao c/20 - total 40unidades")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=HYPERLINK("https://leilaoonline.net/lote/detalhe/259034", "023")</f>
      </c>
      <c r="B33" s="4" t="s">
        <f>=HYPERLINK("https://leilaoonline.net/lote/detalhe/259034", " Livro Arte Para Colorir c/50 unidades")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=HYPERLINK("https://leilaoonline.net/lote/detalhe/259028", "024")</f>
      </c>
      <c r="B34" s="4" t="s">
        <f>=HYPERLINK("https://leilaoonline.net/lote/detalhe/259028", " Livro Gramatica da Lingua Portuguesa Fi=undamental c/40 unidades")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=HYPERLINK("https://leilaoonline.net/lote/detalhe/259016", "025")</f>
      </c>
      <c r="B35" s="4" t="s">
        <f>=HYPERLINK("https://leilaoonline.net/lote/detalhe/259016", " Caderno Cartografia Milimetrado 200x275x 48 Folhas c/120 unidades")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=HYPERLINK("https://leilaoonline.net/lote/detalhe/259119", "026")</f>
      </c>
      <c r="B36" s="4" t="s">
        <f>=HYPERLINK("https://leilaoonline.net/lote/detalhe/259119", " Caderno Cartografia Milimetrado 200x275x 48 Folhas c/120 unidades")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=HYPERLINK("https://leilaoonline.net/lote/detalhe/259064", "027")</f>
      </c>
      <c r="B37" s="4" t="s">
        <f>=HYPERLINK("https://leilaoonline.net/lote/detalhe/259064", " Caderno Cartografia Milimetrado 200x275x 48 Folhas c/40 unidades - 2 Modelos de Cardeno")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=HYPERLINK("https://leilaoonline.net/lote/detalhe/259103", "028")</f>
      </c>
      <c r="B38" s="4" t="s">
        <f>=HYPERLINK("https://leilaoonline.net/lote/detalhe/259103", " Caderno Desenho e Cartografia c/Seda 200x275x 48 Folhas c/40 unidades")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=HYPERLINK("https://leilaoonline.net/lote/detalhe/259036", "029")</f>
      </c>
      <c r="B39" s="4" t="s">
        <f>=HYPERLINK("https://leilaoonline.net/lote/detalhe/259036", " Caderno Desenho e Cartografia c/Seda 200x275x 48 Folhas c/40 unidades")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=HYPERLINK("https://leilaoonline.net/lote/detalhe/259074", "030")</f>
      </c>
      <c r="B40" s="4" t="s">
        <f>=HYPERLINK("https://leilaoonline.net/lote/detalhe/259074", " Caderno Cartografia Santos F.C 200x275x 96 Folhas c/34 unidades - 3 Modelos Diferentes")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=HYPERLINK("https://leilaoonline.net/lote/detalhe/259111", "031")</f>
      </c>
      <c r="B41" s="4" t="s">
        <f>=HYPERLINK("https://leilaoonline.net/lote/detalhe/259111", " Caderno Cartografia Santos F.C 200x275x 96 Folhas c/34 unidades - 3 Modelos Diferentes")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=HYPERLINK("https://leilaoonline.net/lote/detalhe/259126", "032")</f>
      </c>
      <c r="B42" s="4" t="s">
        <f>=HYPERLINK("https://leilaoonline.net/lote/detalhe/259126", " Caderno Cartografia Santos F.C 200x275x 96 Folhas c/34 - unidades - 3 Modelos Diferentes")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=HYPERLINK("https://leilaoonline.net/lote/detalhe/259112", "033")</f>
      </c>
      <c r="B43" s="4" t="s">
        <f>=HYPERLINK("https://leilaoonline.net/lote/detalhe/259112", " Caderno Santos F.C 200x275x 96 Folhas c/34 undades - 2 Modelos Diferentes")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=HYPERLINK("https://leilaoonline.net/lote/detalhe/259100", "034")</f>
      </c>
      <c r="B44" s="4" t="s">
        <f>=HYPERLINK("https://leilaoonline.net/lote/detalhe/259100", " Caderno Santos F.C 200x275x 96 Folhas c/34 unidades - 2 Modelos Diferentes")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=HYPERLINK("https://leilaoonline.net/lote/detalhe/259109", "035")</f>
      </c>
      <c r="B45" s="4" t="s">
        <f>=HYPERLINK("https://leilaoonline.net/lote/detalhe/259109", " Caderno Santos F.C 200x275x 96 Folhas c/34 unidades - 2 Modelos Diferentes")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=HYPERLINK("https://leilaoonline.net/lote/detalhe/259116", "036")</f>
      </c>
      <c r="B46" s="4" t="s">
        <f>=HYPERLINK("https://leilaoonline.net/lote/detalhe/259116", " Caderno São Paulo F.C 200x275x 96 Folhas c/24 unidades - 4 Modelos Diferentes")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=HYPERLINK("https://leilaoonline.net/lote/detalhe/259105", "037")</f>
      </c>
      <c r="B47" s="4" t="s">
        <f>=HYPERLINK("https://leilaoonline.net/lote/detalhe/259105", " Caderno S.E Palmeiras 140x202x 96 Folhas c/30 unidades - 4 Modelos Diferentes")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=HYPERLINK("https://leilaoonline.net/lote/detalhe/259113", "038")</f>
      </c>
      <c r="B48" s="4" t="s">
        <f>=HYPERLINK("https://leilaoonline.net/lote/detalhe/259113", " Caderno S.E Palmeiras 140x202x 96 Folhas c/30 unidades - 4 Modelos Diferentes")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=HYPERLINK("https://leilaoonline.net/lote/detalhe/259104", "039")</f>
      </c>
      <c r="B49" s="4" t="s">
        <f>=HYPERLINK("https://leilaoonline.net/lote/detalhe/259104", " Caderno Desenho 200x140mm 40 Folhas Bichos Circo Desenho 18 Pcts c/360 unidades")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=HYPERLINK("https://leilaoonline.net/lote/detalhe/259106", "040")</f>
      </c>
      <c r="B50" s="4" t="s">
        <f>=HYPERLINK("https://leilaoonline.net/lote/detalhe/259106", " Caderno Desenho 200x140mm 40 Folhas Bichos Circo Desenho 18 Pcts c/360 unidades")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=HYPERLINK("https://leilaoonline.net/lote/detalhe/259102", "041")</f>
      </c>
      <c r="B51" s="4" t="s">
        <f>=HYPERLINK("https://leilaoonline.net/lote/detalhe/259102", " Caderno Desenho 200x140mm 40 Folhas Bichos Circo Desenho 18 Pcts c/360 unidades")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=HYPERLINK("https://leilaoonline.net/lote/detalhe/259107", "042")</f>
      </c>
      <c r="B52" s="4" t="s">
        <f>=HYPERLINK("https://leilaoonline.net/lote/detalhe/259107", " Regua de MDF 30cm Cagema 15 Pcts c/180 unidades")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700,00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=HYPERLINK("https://leilaoonline.net/lote/detalhe/259101", "043")</f>
      </c>
      <c r="B53" s="4" t="s">
        <f>=HYPERLINK("https://leilaoonline.net/lote/detalhe/259101", " Regua de MDF 30cm Cagema 15 Pcts c/180 unidades")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700,00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=HYPERLINK("https://leilaoonline.net/lote/detalhe/259108", "044")</f>
      </c>
      <c r="B54" s="4" t="s">
        <f>=HYPERLINK("https://leilaoonline.net/lote/detalhe/259108", " Regua de MDF 30cm Cagema 15 Pcts c/180 unidades")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=HYPERLINK("https://leilaoonline.net/lote/detalhe/259110", "045")</f>
      </c>
      <c r="B55" s="4" t="s">
        <f>=HYPERLINK("https://leilaoonline.net/lote/detalhe/259110", " Lapis de Cera Estaca Acrilex 50 caixas com 12 Unidades Cores Diversas")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=HYPERLINK("https://leilaoonline.net/lote/detalhe/259125", "046")</f>
      </c>
      <c r="B56" s="4" t="s">
        <f>=HYPERLINK("https://leilaoonline.net/lote/detalhe/259125", " Lapis de Cera Estaca Acrilex 50 caixas com 12 Unidades Cores Diversas")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=HYPERLINK("https://leilaoonline.net/lote/detalhe/259124", "047")</f>
      </c>
      <c r="B57" s="4" t="s">
        <f>=HYPERLINK("https://leilaoonline.net/lote/detalhe/259124", " Lapis Estaca de Cera Lyra Cores Preto 95 Caixas com 12 Unidades Cores Diversas")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420,00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=HYPERLINK("https://leilaoonline.net/lote/detalhe/259117", "048")</f>
      </c>
      <c r="B58" s="4" t="s">
        <f>=HYPERLINK("https://leilaoonline.net/lote/detalhe/259117", " Apontador Bicho do Lago 21 Caixas com 12 Unidades cada")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=HYPERLINK("https://leilaoonline.net/lote/detalhe/259120", "049")</f>
      </c>
      <c r="B59" s="4" t="s">
        <f>=HYPERLINK("https://leilaoonline.net/lote/detalhe/259120", " Caneta Marca Texto 13 Caixas com 12 Unidades Cada")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=HYPERLINK("https://leilaoonline.net/lote/detalhe/259128", "050")</f>
      </c>
      <c r="B60" s="4" t="s">
        <f>=HYPERLINK("https://leilaoonline.net/lote/detalhe/259128", " Lapis de Cor Crayola 25 Caixas com 12 Unidades Cada")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=HYPERLINK("https://leilaoonline.net/lote/detalhe/259122", "051")</f>
      </c>
      <c r="B61" s="4" t="s">
        <f>=HYPERLINK("https://leilaoonline.net/lote/detalhe/259122", " Fabel Caster Ecolapis 48 Caixas com 36 Unidades cada")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=HYPERLINK("https://leilaoonline.net/lote/detalhe/259131", "052")</f>
      </c>
      <c r="B62" s="4" t="s">
        <f>=HYPERLINK("https://leilaoonline.net/lote/detalhe/259131", " Fabel Caster Ecolapis 48 Caixas com 36 Unidades cada")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=HYPERLINK("https://leilaoonline.net/lote/detalhe/259136", "053")</f>
      </c>
      <c r="B63" s="4" t="s">
        <f>=HYPERLINK("https://leilaoonline.net/lote/detalhe/259136", " Apontador Simples Redondo 59 Caixas com 24 Unidades cada")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=HYPERLINK("https://leilaoonline.net/lote/detalhe/259130", "054")</f>
      </c>
      <c r="B64" s="4" t="s">
        <f>=HYPERLINK("https://leilaoonline.net/lote/detalhe/259130", " Cola Colorida Maripel 23 Caixas com 4 unidades cada")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=HYPERLINK("https://leilaoonline.net/lote/detalhe/259115", "055")</f>
      </c>
      <c r="B65" s="4" t="s">
        <f>=HYPERLINK("https://leilaoonline.net/lote/detalhe/259115", " Maped Borracha 28 Caixas com 20 unidades")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1.400,00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=HYPERLINK("https://leilaoonline.net/lote/detalhe/259114", "056")</f>
      </c>
      <c r="B66" s="4" t="s">
        <f>=HYPERLINK("https://leilaoonline.net/lote/detalhe/259114", " Maped Borracha 28 Caixas com 20 unidades")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1.400,00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=HYPERLINK("https://leilaoonline.net/lote/detalhe/259129", "057")</f>
      </c>
      <c r="B67" s="4" t="s">
        <f>=HYPERLINK("https://leilaoonline.net/lote/detalhe/259129", " Maped Borracha 11 Caixas com 36 Unidades")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=HYPERLINK("https://leilaoonline.net/lote/detalhe/259118", "058")</f>
      </c>
      <c r="B68" s="4" t="s">
        <f>=HYPERLINK("https://leilaoonline.net/lote/detalhe/259118", " Giz de Colorir Bic Evolution 53 caixas com 24 unidades cada")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=HYPERLINK("https://leilaoonline.net/lote/detalhe/259123", "059")</f>
      </c>
      <c r="B69" s="4" t="s">
        <f>=HYPERLINK("https://leilaoonline.net/lote/detalhe/259123", " Caneta Esferografica Cis Jet Rt Retratil 1.0 46 Caixas com 12 Unidades cada")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=HYPERLINK("https://leilaoonline.net/lote/detalhe/259135", "060")</f>
      </c>
      <c r="B70" s="4" t="s">
        <f>=HYPERLINK("https://leilaoonline.net/lote/detalhe/259135", " Lapis Cis Preto e Violeta 32 Caixas com 12 unidades cada")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230,00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=HYPERLINK("https://leilaoonline.net/lote/detalhe/259127", "061")</f>
      </c>
      <c r="B71" s="4" t="s">
        <f>=HYPERLINK("https://leilaoonline.net/lote/detalhe/259127", "Conjunto de esquadros acrinil - 80 peças")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600,00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=HYPERLINK("https://leilaoonline.net/lote/detalhe/259138", "062")</f>
      </c>
      <c r="B72" s="4" t="s">
        <f>=HYPERLINK("https://leilaoonline.net/lote/detalhe/259138", " Marcadores Sharpie 44 Caixas com 12 unidade cada Verde Laranja")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=HYPERLINK("https://leilaoonline.net/lote/detalhe/259121", "063")</f>
      </c>
      <c r="B73" s="4" t="s">
        <f>=HYPERLINK("https://leilaoonline.net/lote/detalhe/259121", " Marcadores Sharpie 44 Caixas com 12 unidade cada Verde Laranja")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=HYPERLINK("https://leilaoonline.net/lote/detalhe/259133", "064")</f>
      </c>
      <c r="B74" s="4" t="s">
        <f>=HYPERLINK("https://leilaoonline.net/lote/detalhe/259133", " Grafites para Lapiseira Potominas 1.6mm 22 Caixas c/12 c 06 Grafites")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=HYPERLINK("https://leilaoonline.net/lote/detalhe/259144", "065")</f>
      </c>
      <c r="B75" s="4" t="s">
        <f>=HYPERLINK("https://leilaoonline.net/lote/detalhe/259144", " Grafites para Lapiseira Potominas 1.6mm 22 Caixas c/12 c 06 Grafites")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=HYPERLINK("https://leilaoonline.net/lote/detalhe/259139", "066")</f>
      </c>
      <c r="B76" s="4" t="s">
        <f>=HYPERLINK("https://leilaoonline.net/lote/detalhe/259139", " Color Peps Long Life Maped 30 Caixas com 24 Unidades")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=HYPERLINK("https://leilaoonline.net/lote/detalhe/259141", "067")</f>
      </c>
      <c r="B77" s="4" t="s">
        <f>=HYPERLINK("https://leilaoonline.net/lote/detalhe/259141", " Color Peps Long Life Maped 30 Caixas com 24 Unidades")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=HYPERLINK("https://leilaoonline.net/lote/detalhe/259145", "068")</f>
      </c>
      <c r="B78" s="4" t="s">
        <f>=HYPERLINK("https://leilaoonline.net/lote/detalhe/259145", " Uti Guti O Grande Construtor e Minha Fazenda com 10 Caixas")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140,00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=HYPERLINK("https://leilaoonline.net/lote/detalhe/259134", "069")</f>
      </c>
      <c r="B79" s="4" t="s">
        <f>=HYPERLINK("https://leilaoonline.net/lote/detalhe/259134", " Brincando e Cantando Quebra Cabeça com 120 Livros")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1.200,00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=HYPERLINK("https://leilaoonline.net/lote/detalhe/259132", "070")</f>
      </c>
      <c r="B80" s="4" t="s">
        <f>=HYPERLINK("https://leilaoonline.net/lote/detalhe/259132", " Brincando e Cantando Quebra Cabeça com 120 Livros")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=HYPERLINK("https://leilaoonline.net/lote/detalhe/259140", "071")</f>
      </c>
      <c r="B81" s="4" t="s">
        <f>=HYPERLINK("https://leilaoonline.net/lote/detalhe/259140", " Borracha 60 Make Caixa c60 Unidade 80 Caixas")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950,00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=HYPERLINK("https://leilaoonline.net/lote/detalhe/259148", "072")</f>
      </c>
      <c r="B82" s="4" t="s">
        <f>=HYPERLINK("https://leilaoonline.net/lote/detalhe/259148", " Borracha 60 Make Caixa c60 Unidade 80 Caixas")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950,00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=HYPERLINK("https://leilaoonline.net/lote/detalhe/259137", "073")</f>
      </c>
      <c r="B83" s="4" t="s">
        <f>=HYPERLINK("https://leilaoonline.net/lote/detalhe/259137", " Borracha 60 Make Caixa c60 Unidade 80 Caixas")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950,00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=HYPERLINK("https://leilaoonline.net/lote/detalhe/259142", "074")</f>
      </c>
      <c r="B84" s="4" t="s">
        <f>=HYPERLINK("https://leilaoonline.net/lote/detalhe/259142", " Biblia Ilustrada da Crianca Rideel 50 Unidades")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=HYPERLINK("https://leilaoonline.net/lote/detalhe/259173", "075")</f>
      </c>
      <c r="B85" s="4" t="s">
        <f>=HYPERLINK("https://leilaoonline.net/lote/detalhe/259173", "Conjunto de esquadros acrinil  - 80 peças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600,00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=HYPERLINK("https://leilaoonline.net/lote/detalhe/259156", "076")</f>
      </c>
      <c r="B86" s="4" t="s">
        <f>=HYPERLINK("https://leilaoonline.net/lote/detalhe/259156", " Borracha Domino 40 Maped 9 Caixas c/40 unidades cada")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=HYPERLINK("https://leilaoonline.net/lote/detalhe/259160", "077")</f>
      </c>
      <c r="B87" s="4" t="s">
        <f>=HYPERLINK("https://leilaoonline.net/lote/detalhe/259160", " Refil p/Marcador Newpen 17 Caixas com/10 Unidades cada")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=HYPERLINK("https://leilaoonline.net/lote/detalhe/259155", "078")</f>
      </c>
      <c r="B88" s="4" t="s">
        <f>=HYPERLINK("https://leilaoonline.net/lote/detalhe/259155", " Esfero Retratil Clic Newpen Ponta Fina 18 Caixas com 25 Unidades cada")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=HYPERLINK("https://leilaoonline.net/lote/detalhe/259163", "079")</f>
      </c>
      <c r="B89" s="4" t="s">
        <f>=HYPERLINK("https://leilaoonline.net/lote/detalhe/259163", " Livro 365 Historias Uma Historia da Biblia por dia 20 unidades")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=HYPERLINK("https://leilaoonline.net/lote/detalhe/259150", "080")</f>
      </c>
      <c r="B90" s="4" t="s">
        <f>=HYPERLINK("https://leilaoonline.net/lote/detalhe/259150", " Galinha Pintadinha Turma do Pintinho Amaelinho 14 unidades")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=HYPERLINK("https://leilaoonline.net/lote/detalhe/259143", "081")</f>
      </c>
      <c r="B91" s="4" t="s">
        <f>=HYPERLINK("https://leilaoonline.net/lote/detalhe/259143", " Caderno de Matematica 275x200mm 40 Folhas Credeal 20 Pcts com 03 unidades cada")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=HYPERLINK("https://leilaoonline.net/lote/detalhe/259146", "082")</f>
      </c>
      <c r="B92" s="4" t="s">
        <f>=HYPERLINK("https://leilaoonline.net/lote/detalhe/259146", " Caderno de Matematica 275x200mm 40 Folhas Credeal 20 Pcts com 03 unidades cada")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20.00</t>
        </is>
      </c>
    </row>
    <row collapsed="false" customFormat="false" customHeight="false" hidden="false" ht="12.1" outlineLevel="0" r="93">
      <c r="A93" s="5" t="s">
        <f>=HYPERLINK("https://leilaoonline.net/lote/detalhe/259162", "083")</f>
      </c>
      <c r="B93" s="4" t="s">
        <f>=HYPERLINK("https://leilaoonline.net/lote/detalhe/259162", " Caderno dos Numeros 275x200mm 40 Folhas Credeal 13 unidades")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20.00</t>
        </is>
      </c>
    </row>
    <row collapsed="false" customFormat="false" customHeight="false" hidden="false" ht="12.1" outlineLevel="0" r="94">
      <c r="A94" s="5" t="s">
        <f>=HYPERLINK("https://leilaoonline.net/lote/detalhe/259167", "084")</f>
      </c>
      <c r="B94" s="4" t="s">
        <f>=HYPERLINK("https://leilaoonline.net/lote/detalhe/259167", " Livro Colorindo a Historia do Brasil A Republica 150 Unidades")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20.00</t>
        </is>
      </c>
    </row>
    <row collapsed="false" customFormat="false" customHeight="false" hidden="false" ht="12.1" outlineLevel="0" r="95">
      <c r="A95" s="5" t="s">
        <f>=HYPERLINK("https://leilaoonline.net/lote/detalhe/259166", "085")</f>
      </c>
      <c r="B95" s="4" t="s">
        <f>=HYPERLINK("https://leilaoonline.net/lote/detalhe/259166", " Cola de Slime Transparente 147ml Atoxica Toyng Elmers Vencida c/100")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20.00</t>
        </is>
      </c>
    </row>
    <row collapsed="false" customFormat="false" customHeight="false" hidden="false" ht="12.1" outlineLevel="0" r="96">
      <c r="A96" s="5" t="s">
        <f>=HYPERLINK("https://leilaoonline.net/lote/detalhe/259149", "086")</f>
      </c>
      <c r="B96" s="4" t="s">
        <f>=HYPERLINK("https://leilaoonline.net/lote/detalhe/259149", " Cola de Slime Transparente 266ml Atoxica Toyng Elmers Vencida c/100")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350,00</t>
        </is>
      </c>
      <c r="F96" s="4" t="inlineStr">
        <is>
          <t>20.00</t>
        </is>
      </c>
    </row>
    <row collapsed="false" customFormat="false" customHeight="false" hidden="false" ht="12.1" outlineLevel="0" r="97">
      <c r="A97" s="5" t="s">
        <f>=HYPERLINK("https://leilaoonline.net/lote/detalhe/259175", "087")</f>
      </c>
      <c r="B97" s="4" t="s">
        <f>=HYPERLINK("https://leilaoonline.net/lote/detalhe/259175", " Caneta de Ponta Sintetic Fine Azel e Vermelha 21 Caixas com 12 Unidades cada")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400,00</t>
        </is>
      </c>
      <c r="F97" s="4" t="inlineStr">
        <is>
          <t>20.00</t>
        </is>
      </c>
    </row>
    <row collapsed="false" customFormat="false" customHeight="false" hidden="false" ht="12.1" outlineLevel="0" r="98">
      <c r="A98" s="5" t="s">
        <f>=HYPERLINK("https://leilaoonline.net/lote/detalhe/259159", "088")</f>
      </c>
      <c r="B98" s="4" t="s">
        <f>=HYPERLINK("https://leilaoonline.net/lote/detalhe/259159", " Grafites para Lapiseiras 0.9 Extra Macia 47 Caixas com 12tubos com 24 Grafites cada")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1.400,00</t>
        </is>
      </c>
      <c r="F98" s="4" t="inlineStr">
        <is>
          <t>20.00</t>
        </is>
      </c>
    </row>
    <row collapsed="false" customFormat="false" customHeight="false" hidden="false" ht="12.1" outlineLevel="0" r="99">
      <c r="A99" s="5" t="s">
        <f>=HYPERLINK("https://leilaoonline.net/lote/detalhe/259161", "089")</f>
      </c>
      <c r="B99" s="4" t="s">
        <f>=HYPERLINK("https://leilaoonline.net/lote/detalhe/259161", " Grafites para Lapiseiras 0.9 Extra Macia 47 Caixas com 12tubos com 24 Grafites cada")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1.400,00</t>
        </is>
      </c>
      <c r="F99" s="4" t="inlineStr">
        <is>
          <t>20.00</t>
        </is>
      </c>
    </row>
    <row collapsed="false" customFormat="false" customHeight="false" hidden="false" ht="12.1" outlineLevel="0" r="100">
      <c r="A100" s="5" t="s">
        <f>=HYPERLINK("https://leilaoonline.net/lote/detalhe/259172", "090")</f>
      </c>
      <c r="B100" s="4" t="s">
        <f>=HYPERLINK("https://leilaoonline.net/lote/detalhe/259172", " Grafites para Lapiseiras 0.92b Bigtree 34 Caixas com 12tubos com 24 Grafites cada")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20.00</t>
        </is>
      </c>
    </row>
    <row collapsed="false" customFormat="false" customHeight="false" hidden="false" ht="12.1" outlineLevel="0" r="101">
      <c r="A101" s="5" t="s">
        <f>=HYPERLINK("https://leilaoonline.net/lote/detalhe/259171", "091")</f>
      </c>
      <c r="B101" s="4" t="s">
        <f>=HYPERLINK("https://leilaoonline.net/lote/detalhe/259171", " Caneta Esferografica Injex Pen Puepura/Enano/Doctor 50 Caixas com 12 Unidades cd")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20.00</t>
        </is>
      </c>
    </row>
    <row collapsed="false" customFormat="false" customHeight="false" hidden="false" ht="12.1" outlineLevel="0" r="102">
      <c r="A102" s="5" t="s">
        <f>=HYPERLINK("https://leilaoonline.net/lote/detalhe/259153", "092")</f>
      </c>
      <c r="B102" s="4" t="s">
        <f>=HYPERLINK("https://leilaoonline.net/lote/detalhe/259153", " Caneta Esferografica Injex Pen Puepura/Enano/Doctor 50 Caixas com 12 Unidades cd")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20.00</t>
        </is>
      </c>
    </row>
    <row collapsed="false" customFormat="false" customHeight="false" hidden="false" ht="12.1" outlineLevel="0" r="103">
      <c r="A103" s="5" t="s">
        <f>=HYPERLINK("https://leilaoonline.net/lote/detalhe/259158", "093")</f>
      </c>
      <c r="B103" s="4" t="s">
        <f>=HYPERLINK("https://leilaoonline.net/lote/detalhe/259158", " Marcador Para Quadro Branco Sharpie 44 Caixas com 12 unidades cada")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20.00</t>
        </is>
      </c>
    </row>
    <row collapsed="false" customFormat="false" customHeight="false" hidden="false" ht="12.1" outlineLevel="0" r="104">
      <c r="A104" s="5" t="s">
        <f>=HYPERLINK("https://leilaoonline.net/lote/detalhe/259154", "094")</f>
      </c>
      <c r="B104" s="4" t="s">
        <f>=HYPERLINK("https://leilaoonline.net/lote/detalhe/259154", " Caneta Esferografica Pilot e Uni Loknock 14 Caixas com 12 Unidades cada")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20.00</t>
        </is>
      </c>
    </row>
    <row collapsed="false" customFormat="false" customHeight="false" hidden="false" ht="12.1" outlineLevel="0" r="105">
      <c r="A105" s="5" t="s">
        <f>=HYPERLINK("https://leilaoonline.net/lote/detalhe/259165", "095")</f>
      </c>
      <c r="B105" s="4" t="s">
        <f>=HYPERLINK("https://leilaoonline.net/lote/detalhe/259165", " Lapis Ecole Full HB 32 Caixas com 72 unidades cada")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960,00</t>
        </is>
      </c>
      <c r="F105" s="4" t="inlineStr">
        <is>
          <t>20.00</t>
        </is>
      </c>
    </row>
    <row collapsed="false" customFormat="false" customHeight="false" hidden="false" ht="12.1" outlineLevel="0" r="106">
      <c r="A106" s="5" t="s">
        <f>=HYPERLINK("https://leilaoonline.net/lote/detalhe/259151", "096")</f>
      </c>
      <c r="B106" s="4" t="s">
        <f>=HYPERLINK("https://leilaoonline.net/lote/detalhe/259151", " Lapis Ecole Full HB 32 com Borracha 9 Caixas com 72 unidades cada")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220,00</t>
        </is>
      </c>
      <c r="F106" s="4" t="inlineStr">
        <is>
          <t>20.00</t>
        </is>
      </c>
    </row>
    <row collapsed="false" customFormat="false" customHeight="false" hidden="false" ht="12.1" outlineLevel="0" r="107">
      <c r="A107" s="5" t="s">
        <f>=HYPERLINK("https://leilaoonline.net/lote/detalhe/259164", "097")</f>
      </c>
      <c r="B107" s="4" t="s">
        <f>=HYPERLINK("https://leilaoonline.net/lote/detalhe/259164", " Hidrograficas Marcadores Jumbo Ponta Grossa Maripel 60 Pct com 06 Unidades")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20.00</t>
        </is>
      </c>
    </row>
    <row collapsed="false" customFormat="false" customHeight="false" hidden="false" ht="12.1" outlineLevel="0" r="108">
      <c r="A108" s="5" t="s">
        <f>=HYPERLINK("https://leilaoonline.net/lote/detalhe/259147", "098")</f>
      </c>
      <c r="B108" s="4" t="s">
        <f>=HYPERLINK("https://leilaoonline.net/lote/detalhe/259147", " Hidrograficas Marcadores Jumbo Ponta Grossa Maripel 60 Pct com 06 Unidades")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20.00</t>
        </is>
      </c>
    </row>
    <row collapsed="false" customFormat="false" customHeight="false" hidden="false" ht="12.1" outlineLevel="0" r="109">
      <c r="A109" s="5" t="s">
        <f>=HYPERLINK("https://leilaoonline.net/lote/detalhe/259152", "099")</f>
      </c>
      <c r="B109" s="4" t="s">
        <f>=HYPERLINK("https://leilaoonline.net/lote/detalhe/259152", " Hidrograficas Marcadores Jumbo Ponta Grossa 22 Cis Pct com 06 Unidades")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=HYPERLINK("https://leilaoonline.net/lote/detalhe/259157", "100")</f>
      </c>
      <c r="B110" s="4" t="s">
        <f>=HYPERLINK("https://leilaoonline.net/lote/detalhe/259157", " Clips Medio Colorido 32 Potes com 50 uni cada e 10 Cxs de Lapis Dermatografico 12 uni")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20.00</t>
        </is>
      </c>
    </row>
    <row collapsed="false" customFormat="false" customHeight="false" hidden="false" ht="12.1" outlineLevel="0" r="111">
      <c r="A111" s="5" t="s">
        <f>=HYPERLINK("https://leilaoonline.net/lote/detalhe/259020", "101")</f>
      </c>
      <c r="B111" s="4" t="s">
        <f>=HYPERLINK("https://leilaoonline.net/lote/detalhe/259020", " Pincel Condor Escolares 470 70 pcts com 12 unid cada")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1.200,00</t>
        </is>
      </c>
      <c r="F111" s="4" t="inlineStr">
        <is>
          <t>20.00</t>
        </is>
      </c>
    </row>
    <row collapsed="false" customFormat="false" customHeight="false" hidden="false" ht="12.1" outlineLevel="0" r="112">
      <c r="A112" s="5" t="s">
        <f>=HYPERLINK("https://leilaoonline.net/lote/detalhe/259025", "102")</f>
      </c>
      <c r="B112" s="4" t="s">
        <f>=HYPERLINK("https://leilaoonline.net/lote/detalhe/259025", " Pincel Condor Escolares 470 70 pcts com 12 unid cada")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1.200,00</t>
        </is>
      </c>
      <c r="F112" s="4" t="inlineStr">
        <is>
          <t>20.00</t>
        </is>
      </c>
    </row>
    <row collapsed="false" customFormat="false" customHeight="false" hidden="false" ht="12.1" outlineLevel="0" r="113">
      <c r="A113" s="5" t="s">
        <f>=HYPERLINK("https://leilaoonline.net/lote/detalhe/259019", "103")</f>
      </c>
      <c r="B113" s="4" t="s">
        <f>=HYPERLINK("https://leilaoonline.net/lote/detalhe/259019", " Pincel Condor Escolares 470 70 pcts com 12 unid cada")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1.200,00</t>
        </is>
      </c>
      <c r="F113" s="4" t="inlineStr">
        <is>
          <t>20.00</t>
        </is>
      </c>
    </row>
    <row collapsed="false" customFormat="false" customHeight="false" hidden="false" ht="12.1" outlineLevel="0" r="114">
      <c r="A114" s="5" t="s">
        <f>=HYPERLINK("https://leilaoonline.net/lote/detalhe/259024", "104")</f>
      </c>
      <c r="B114" s="4" t="s">
        <f>=HYPERLINK("https://leilaoonline.net/lote/detalhe/259024", " Pincel Condor Escolares 473 40 pcts com 12 unid cada")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720,00</t>
        </is>
      </c>
      <c r="F114" s="4" t="inlineStr">
        <is>
          <t>20.00</t>
        </is>
      </c>
    </row>
    <row collapsed="false" customFormat="false" customHeight="false" hidden="false" ht="12.1" outlineLevel="0" r="115">
      <c r="A115" s="5" t="s">
        <f>=HYPERLINK("https://leilaoonline.net/lote/detalhe/259017", "105")</f>
      </c>
      <c r="B115" s="4" t="s">
        <f>=HYPERLINK("https://leilaoonline.net/lote/detalhe/259017", " Pincel Condor Escolares 473 40 pcts com 12 unid cada")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720,00</t>
        </is>
      </c>
      <c r="F115" s="4" t="inlineStr">
        <is>
          <t>20.00</t>
        </is>
      </c>
    </row>
    <row collapsed="false" customFormat="false" customHeight="false" hidden="false" ht="12.1" outlineLevel="0" r="116">
      <c r="A116" s="5" t="s">
        <f>=HYPERLINK("https://leilaoonline.net/lote/detalhe/259021", "106")</f>
      </c>
      <c r="B116" s="4" t="s">
        <f>=HYPERLINK("https://leilaoonline.net/lote/detalhe/259021", " Pincel Condor Escolares 473 40 pcts com 12 unid cada")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720,00</t>
        </is>
      </c>
      <c r="F116" s="4" t="inlineStr">
        <is>
          <t>20.00</t>
        </is>
      </c>
    </row>
    <row collapsed="false" customFormat="false" customHeight="false" hidden="false" ht="12.1" outlineLevel="0" r="117">
      <c r="A117" s="5" t="s">
        <f>=HYPERLINK("https://leilaoonline.net/lote/detalhe/259029", "107")</f>
      </c>
      <c r="B117" s="4" t="s">
        <f>=HYPERLINK("https://leilaoonline.net/lote/detalhe/259029", " Pincel Condor Escolares 40 pcts com 12 unid cada")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720,00</t>
        </is>
      </c>
      <c r="F117" s="4" t="inlineStr">
        <is>
          <t>20.00</t>
        </is>
      </c>
    </row>
    <row collapsed="false" customFormat="false" customHeight="false" hidden="false" ht="12.1" outlineLevel="0" r="118">
      <c r="A118" s="5" t="s">
        <f>=HYPERLINK("https://leilaoonline.net/lote/detalhe/259022", "108")</f>
      </c>
      <c r="B118" s="4" t="s">
        <f>=HYPERLINK("https://leilaoonline.net/lote/detalhe/259022", " Pincel Condor Escolares 40 pcts com 12 unid cada")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720,00</t>
        </is>
      </c>
      <c r="F118" s="4" t="inlineStr">
        <is>
          <t>20.00</t>
        </is>
      </c>
    </row>
    <row collapsed="false" customFormat="false" customHeight="false" hidden="false" ht="12.1" outlineLevel="0" r="119">
      <c r="A119" s="5" t="s">
        <f>=HYPERLINK("https://leilaoonline.net/lote/detalhe/259033", "109")</f>
      </c>
      <c r="B119" s="4" t="s">
        <f>=HYPERLINK("https://leilaoonline.net/lote/detalhe/259033", " Pincel Condor Escolares 50 pcts com 12 unid cada")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=HYPERLINK("https://leilaoonline.net/lote/detalhe/259018", "110")</f>
      </c>
      <c r="B120" s="4" t="s">
        <f>=HYPERLINK("https://leilaoonline.net/lote/detalhe/259018", " Pincel Condor Escolares 50 pcts com 12 unid cada")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=HYPERLINK("https://leilaoonline.net/lote/detalhe/259030", "111")</f>
      </c>
      <c r="B121" s="4" t="s">
        <f>=HYPERLINK("https://leilaoonline.net/lote/detalhe/259030", " Pincel Condor Escolares 50 pcts com 12 unid cada")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=HYPERLINK("https://leilaoonline.net/lote/detalhe/259169", "112")</f>
      </c>
      <c r="B122" s="4" t="s">
        <f>=HYPERLINK("https://leilaoonline.net/lote/detalhe/259169", " Pincel Condor Escolares 50 pcts com 12 unid cada")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=HYPERLINK("https://leilaoonline.net/lote/detalhe/259027", "113")</f>
      </c>
      <c r="B123" s="4" t="s">
        <f>=HYPERLINK("https://leilaoonline.net/lote/detalhe/259027", " Pincel Condor Escolares 33 pcts com 12 unid cada")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550,00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=HYPERLINK("https://leilaoonline.net/lote/detalhe/259031", "114")</f>
      </c>
      <c r="B124" s="4" t="s">
        <f>=HYPERLINK("https://leilaoonline.net/lote/detalhe/259031", " Pincel Condor Escolares 33 pcts com 12 unid cada")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550,00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=HYPERLINK("https://leilaoonline.net/lote/detalhe/259023", "115")</f>
      </c>
      <c r="B125" s="4" t="s">
        <f>=HYPERLINK("https://leilaoonline.net/lote/detalhe/259023", " Pincel Condor Escolares 40 pcts com 12 unid cada")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720,00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=HYPERLINK("https://leilaoonline.net/lote/detalhe/259032", "116")</f>
      </c>
      <c r="B126" s="4" t="s">
        <f>=HYPERLINK("https://leilaoonline.net/lote/detalhe/259032", " Caderno Universitario Flexivel 96Folhas Xadres 200x275 4 Pct com 10 unidades")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320,00</t>
        </is>
      </c>
      <c r="F126" s="4" t="inlineStr">
        <is>
          <t>20.00</t>
        </is>
      </c>
    </row>
    <row collapsed="false" customFormat="false" customHeight="false" hidden="false" ht="12.1" outlineLevel="0" r="127">
      <c r="A127" s="5" t="s">
        <f>=HYPERLINK("https://leilaoonline.net/lote/detalhe/259026", "117")</f>
      </c>
      <c r="B127" s="4" t="s">
        <f>=HYPERLINK("https://leilaoonline.net/lote/detalhe/259026", " Caderno Universitario Flexivel 96Folhas Xadres 200x275 4 Pct com 10 unidades")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320,00</t>
        </is>
      </c>
      <c r="F127" s="4" t="inlineStr">
        <is>
          <t>20.00</t>
        </is>
      </c>
    </row>
    <row collapsed="false" customFormat="false" customHeight="false" hidden="false" ht="12.1" outlineLevel="0" r="128">
      <c r="A128" s="5" t="s">
        <f>=HYPERLINK("https://leilaoonline.net/lote/detalhe/259168", "118")</f>
      </c>
      <c r="B128" s="4" t="s">
        <f>=HYPERLINK("https://leilaoonline.net/lote/detalhe/259168", " Caderno Universitario Flexivel 96Folhas Xadres 200x275 4 Pct com 10 unidades")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320,00</t>
        </is>
      </c>
      <c r="F128" s="4" t="inlineStr">
        <is>
          <t>20.00</t>
        </is>
      </c>
    </row>
    <row collapsed="false" customFormat="false" customHeight="false" hidden="false" ht="12.1" outlineLevel="0" r="129">
      <c r="A129" s="5" t="s">
        <f>=HYPERLINK("https://leilaoonline.net/lote/detalhe/259037", "119")</f>
      </c>
      <c r="B129" s="4" t="s">
        <f>=HYPERLINK("https://leilaoonline.net/lote/detalhe/259037", " Caderno Universitario Flexivel 96Folhas Xadres 200x275 4 Pct com 10 unidades")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320,00</t>
        </is>
      </c>
      <c r="F129" s="4" t="inlineStr">
        <is>
          <t>20.00</t>
        </is>
      </c>
    </row>
    <row collapsed="false" customFormat="false" customHeight="false" hidden="false" ht="12.1" outlineLevel="0" r="130">
      <c r="A130" s="5" t="s">
        <f>=HYPERLINK("https://leilaoonline.net/lote/detalhe/259174", "120")</f>
      </c>
      <c r="B130" s="4" t="s">
        <f>=HYPERLINK("https://leilaoonline.net/lote/detalhe/259174", " Caderno Universitario Flexivel 96Folhas Xadres 200x275 6 Pct com 10 unidades")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480,00</t>
        </is>
      </c>
      <c r="F130" s="4" t="inlineStr">
        <is>
          <t>20.00</t>
        </is>
      </c>
    </row>
    <row collapsed="false" customFormat="false" customHeight="false" hidden="false" ht="12.1" outlineLevel="0" r="131">
      <c r="A131" s="5" t="s">
        <f>=HYPERLINK("https://leilaoonline.net/lote/detalhe/259035", "121")</f>
      </c>
      <c r="B131" s="4" t="s">
        <f>=HYPERLINK("https://leilaoonline.net/lote/detalhe/259035", " Caderno Universitario Flexivel 96Folhas Xadres 200x275 3 Pct com 10 unidades")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240,00</t>
        </is>
      </c>
      <c r="F131" s="4" t="inlineStr">
        <is>
          <t>20.00</t>
        </is>
      </c>
    </row>
    <row collapsed="false" customFormat="false" customHeight="false" hidden="false" ht="12.1" outlineLevel="0" r="132">
      <c r="A132" s="5" t="s">
        <f>=HYPERLINK("https://leilaoonline.net/lote/detalhe/259038", "122")</f>
      </c>
      <c r="B132" s="4" t="s">
        <f>=HYPERLINK("https://leilaoonline.net/lote/detalhe/259038", " Caderno Universitario Flexivel 96Folhas Xadres 200x275 3 Pct com 10 unidades")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240,00</t>
        </is>
      </c>
      <c r="F132" s="4" t="inlineStr">
        <is>
          <t>20.00</t>
        </is>
      </c>
    </row>
    <row collapsed="false" customFormat="false" customHeight="false" hidden="false" ht="12.1" outlineLevel="0" r="133">
      <c r="A133" s="5" t="s">
        <f>=HYPERLINK("https://leilaoonline.net/lote/detalhe/259046", "123")</f>
      </c>
      <c r="B133" s="4" t="s">
        <f>=HYPERLINK("https://leilaoonline.net/lote/detalhe/259046", " Livros de Atividade/Colorindo Maisa 70 Unidades")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280,00</t>
        </is>
      </c>
      <c r="F133" s="4" t="inlineStr">
        <is>
          <t>20.00</t>
        </is>
      </c>
    </row>
    <row collapsed="false" customFormat="false" customHeight="false" hidden="false" ht="12.1" outlineLevel="0" r="134">
      <c r="A134" s="5" t="s">
        <f>=HYPERLINK("https://leilaoonline.net/lote/detalhe/259050", "124")</f>
      </c>
      <c r="B134" s="4" t="s">
        <f>=HYPERLINK("https://leilaoonline.net/lote/detalhe/259050", " Livros Classicos Para Sempre 110 Unidades")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440,00</t>
        </is>
      </c>
      <c r="F134" s="4" t="inlineStr">
        <is>
          <t>20.00</t>
        </is>
      </c>
    </row>
    <row collapsed="false" customFormat="false" customHeight="false" hidden="false" ht="12.1" outlineLevel="0" r="135">
      <c r="A135" s="5" t="s">
        <f>=HYPERLINK("https://leilaoonline.net/lote/detalhe/259042", "125")</f>
      </c>
      <c r="B135" s="4" t="s">
        <f>=HYPERLINK("https://leilaoonline.net/lote/detalhe/259042", " Livros Classicos Para Sempre 110 Unidades")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440,00</t>
        </is>
      </c>
      <c r="F135" s="4" t="inlineStr">
        <is>
          <t>20.00</t>
        </is>
      </c>
    </row>
    <row collapsed="false" customFormat="false" customHeight="false" hidden="false" ht="12.1" outlineLevel="0" r="136">
      <c r="A136" s="5" t="s">
        <f>=HYPERLINK("https://leilaoonline.net/lote/detalhe/259039", "126")</f>
      </c>
      <c r="B136" s="4" t="s">
        <f>=HYPERLINK("https://leilaoonline.net/lote/detalhe/259039", " Caderno Luccas Neto 20 Cadernos 80 Folhas 200x275mm")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20.00</t>
        </is>
      </c>
    </row>
    <row collapsed="false" customFormat="false" customHeight="false" hidden="false" ht="12.1" outlineLevel="0" r="137">
      <c r="A137" s="5" t="s">
        <f>=HYPERLINK("https://leilaoonline.net/lote/detalhe/259045", "127")</f>
      </c>
      <c r="B137" s="4" t="s">
        <f>=HYPERLINK("https://leilaoonline.net/lote/detalhe/259045", " Livros Levo Deus no Coracao 60 Unidades")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240,00</t>
        </is>
      </c>
      <c r="F137" s="4" t="inlineStr">
        <is>
          <t>20.00</t>
        </is>
      </c>
    </row>
    <row collapsed="false" customFormat="false" customHeight="false" hidden="false" ht="12.1" outlineLevel="0" r="138">
      <c r="A138" s="5" t="s">
        <f>=HYPERLINK("https://leilaoonline.net/lote/detalhe/259047", "128")</f>
      </c>
      <c r="B138" s="4" t="s">
        <f>=HYPERLINK("https://leilaoonline.net/lote/detalhe/259047", " Livros de Atividades Adesivos Cantinho 40 Unidades")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250,00</t>
        </is>
      </c>
      <c r="F138" s="4" t="inlineStr">
        <is>
          <t>20.00</t>
        </is>
      </c>
    </row>
    <row collapsed="false" customFormat="false" customHeight="false" hidden="false" ht="12.1" outlineLevel="0" r="139">
      <c r="A139" s="5" t="s">
        <f>=HYPERLINK("https://leilaoonline.net/lote/detalhe/259040", "129")</f>
      </c>
      <c r="B139" s="4" t="s">
        <f>=HYPERLINK("https://leilaoonline.net/lote/detalhe/259040", " Livro Barbie Em Vida de Sereia 29 unidades")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600,00</t>
        </is>
      </c>
      <c r="F139" s="4" t="inlineStr">
        <is>
          <t>20.00</t>
        </is>
      </c>
    </row>
    <row collapsed="false" customFormat="false" customHeight="false" hidden="false" ht="12.1" outlineLevel="0" r="140">
      <c r="A140" s="5" t="s">
        <f>=HYPERLINK("https://leilaoonline.net/lote/detalhe/259041", "130")</f>
      </c>
      <c r="B140" s="4" t="s">
        <f>=HYPERLINK("https://leilaoonline.net/lote/detalhe/259041", " Livros Diversos Aprenda Mil e uma Noite e outros total 71 livros")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280,00</t>
        </is>
      </c>
      <c r="F140" s="4" t="inlineStr">
        <is>
          <t>20.00</t>
        </is>
      </c>
    </row>
    <row collapsed="false" customFormat="false" customHeight="false" hidden="false" ht="12.1" outlineLevel="0" r="141">
      <c r="A141" s="5" t="s">
        <f>=HYPERLINK("https://leilaoonline.net/lote/detalhe/259043", "131")</f>
      </c>
      <c r="B141" s="4" t="s">
        <f>=HYPERLINK("https://leilaoonline.net/lote/detalhe/259043", " Livros Diversos Jonas Deus Fala Comigo Total 15 Uniddes")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20.00</t>
        </is>
      </c>
    </row>
    <row collapsed="false" customFormat="false" customHeight="false" hidden="false" ht="12.1" outlineLevel="0" r="142">
      <c r="A142" s="5" t="s">
        <f>=HYPERLINK("https://leilaoonline.net/lote/detalhe/259048", "132")</f>
      </c>
      <c r="B142" s="4" t="s">
        <f>=HYPERLINK("https://leilaoonline.net/lote/detalhe/259048", " Livros Diversos Atividades 22 Unidades")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20.00</t>
        </is>
      </c>
    </row>
    <row collapsed="false" customFormat="false" customHeight="false" hidden="false" ht="12.1" outlineLevel="0" r="143">
      <c r="A143" s="5" t="s">
        <f>=HYPERLINK("https://leilaoonline.net/lote/detalhe/259044", "133")</f>
      </c>
      <c r="B143" s="4" t="s">
        <f>=HYPERLINK("https://leilaoonline.net/lote/detalhe/259044", " Livros Diversos Atividades 80 Unidades")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20.00</t>
        </is>
      </c>
    </row>
    <row collapsed="false" customFormat="false" customHeight="false" hidden="false" ht="12.1" outlineLevel="0" r="144">
      <c r="A144" s="5" t="s">
        <f>=HYPERLINK("https://leilaoonline.net/lote/detalhe/259056", "134")</f>
      </c>
      <c r="B144" s="4" t="s">
        <f>=HYPERLINK("https://leilaoonline.net/lote/detalhe/259056", " Massa de Biscuit Das Color 2cxs de 1kilos 4 cxs 12massas 85g")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20.00</t>
        </is>
      </c>
    </row>
    <row collapsed="false" customFormat="false" customHeight="false" hidden="false" ht="12.1" outlineLevel="0" r="145">
      <c r="A145" s="5" t="s">
        <f>=HYPERLINK("https://leilaoonline.net/lote/detalhe/259057", "135")</f>
      </c>
      <c r="B145" s="4" t="s">
        <f>=HYPERLINK("https://leilaoonline.net/lote/detalhe/259057", " Produtos Diversos Fita (17) Limpa Pincel (44)")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400,00</t>
        </is>
      </c>
      <c r="F145" s="4" t="inlineStr">
        <is>
          <t>20.00</t>
        </is>
      </c>
    </row>
    <row collapsed="false" customFormat="false" customHeight="false" hidden="false" ht="12.1" outlineLevel="0" r="146">
      <c r="A146" s="5" t="s">
        <f>=HYPERLINK("https://leilaoonline.net/lote/detalhe/259055", "136")</f>
      </c>
      <c r="B146" s="4" t="s">
        <f>=HYPERLINK("https://leilaoonline.net/lote/detalhe/259055", " Caderno Barbie 20 Materias 400 Folhas 200x275 7 Unidades")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250,00</t>
        </is>
      </c>
      <c r="F146" s="4" t="inlineStr">
        <is>
          <t>20.00</t>
        </is>
      </c>
    </row>
    <row collapsed="false" customFormat="false" customHeight="false" hidden="false" ht="12.1" outlineLevel="0" r="147">
      <c r="A147" s="5" t="s">
        <f>=HYPERLINK("https://leilaoonline.net/lote/detalhe/259058", "137")</f>
      </c>
      <c r="B147" s="4" t="s">
        <f>=HYPERLINK("https://leilaoonline.net/lote/detalhe/259058", " Caderno Argolado Universitario 272x335 Fich 201x273 Miolo om 09 Unidades")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450,00</t>
        </is>
      </c>
      <c r="F147" s="4" t="inlineStr">
        <is>
          <t>20.00</t>
        </is>
      </c>
    </row>
    <row collapsed="false" customFormat="false" customHeight="false" hidden="false" ht="12.1" outlineLevel="0" r="148">
      <c r="A148" s="5" t="s">
        <f>=HYPERLINK("https://leilaoonline.net/lote/detalhe/259054", "138")</f>
      </c>
      <c r="B148" s="4" t="s">
        <f>=HYPERLINK("https://leilaoonline.net/lote/detalhe/259054", " Caderno Argolado Universitario 272x335 Fich 201x273 Miolo om 09 Unidades")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450,00</t>
        </is>
      </c>
      <c r="F148" s="4" t="inlineStr">
        <is>
          <t>20.00</t>
        </is>
      </c>
    </row>
    <row collapsed="false" customFormat="false" customHeight="false" hidden="false" ht="12.1" outlineLevel="0" r="149">
      <c r="A149" s="5" t="s">
        <f>=HYPERLINK("https://leilaoonline.net/lote/detalhe/259049", "139")</f>
      </c>
      <c r="B149" s="4" t="s">
        <f>=HYPERLINK("https://leilaoonline.net/lote/detalhe/259049", " Caderno Universitario Flexivel 96Folhas Xadres 200x275 2 Pct com 10 unidades")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160,00</t>
        </is>
      </c>
      <c r="F149" s="4" t="inlineStr">
        <is>
          <t>20.00</t>
        </is>
      </c>
    </row>
    <row collapsed="false" customFormat="false" customHeight="false" hidden="false" ht="12.1" outlineLevel="0" r="150">
      <c r="A150" s="5" t="s">
        <f>=HYPERLINK("https://leilaoonline.net/lote/detalhe/259051", "140")</f>
      </c>
      <c r="B150" s="4" t="s">
        <f>=HYPERLINK("https://leilaoonline.net/lote/detalhe/259051", " Mochila Escolar Mickey 30x38x14cm 13 Unidades")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20.00</t>
        </is>
      </c>
    </row>
    <row collapsed="false" customFormat="false" customHeight="false" hidden="false" ht="12.1" outlineLevel="0" r="151">
      <c r="A151" s="5" t="s">
        <f>=HYPERLINK("https://leilaoonline.net/lote/detalhe/259053", "141")</f>
      </c>
      <c r="B151" s="4" t="s">
        <f>=HYPERLINK("https://leilaoonline.net/lote/detalhe/259053", " Mochila Escolar Mickey 30x38x14cm 13 Unidades")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20.00</t>
        </is>
      </c>
    </row>
    <row collapsed="false" customFormat="false" customHeight="false" hidden="false" ht="12.1" outlineLevel="0" r="152">
      <c r="A152" s="5" t="s">
        <f>=HYPERLINK("https://leilaoonline.net/lote/detalhe/259059", "142")</f>
      </c>
      <c r="B152" s="4" t="s">
        <f>=HYPERLINK("https://leilaoonline.net/lote/detalhe/259059", " Lapis Fantasia Cis Cristal com Pingente 04 potes c/18 Unidades cada")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320,00</t>
        </is>
      </c>
      <c r="F152" s="4" t="inlineStr">
        <is>
          <t>20.00</t>
        </is>
      </c>
    </row>
    <row collapsed="false" customFormat="false" customHeight="false" hidden="false" ht="12.1" outlineLevel="0" r="153">
      <c r="A153" s="5" t="s">
        <f>=HYPERLINK("https://leilaoonline.net/lote/detalhe/259052", "143")</f>
      </c>
      <c r="B153" s="4" t="s">
        <f>=HYPERLINK("https://leilaoonline.net/lote/detalhe/259052", " Lapis Ecole Full HB2 (08C/12)Sharpei Marcador(03/12")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220,00</t>
        </is>
      </c>
      <c r="F153" s="4" t="inlineStr">
        <is>
          <t>20.00</t>
        </is>
      </c>
    </row>
    <row collapsed="false" customFormat="false" customHeight="false" hidden="false" ht="12.1" outlineLevel="0" r="154">
      <c r="A154" s="5" t="s">
        <f>=HYPERLINK("https://leilaoonline.net/lote/detalhe/259062", "144")</f>
      </c>
      <c r="B154" s="4" t="s">
        <f>=HYPERLINK("https://leilaoonline.net/lote/detalhe/259062", " Produtos Diversos Pelikan 4001 (07)30ml Prolongador para Parafuso (17)")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180,00</t>
        </is>
      </c>
      <c r="F154" s="4" t="inlineStr">
        <is>
          <t>20.00</t>
        </is>
      </c>
    </row>
    <row collapsed="false" customFormat="false" customHeight="false" hidden="false" ht="12.1" outlineLevel="0" r="155">
      <c r="A155" s="5" t="s">
        <f>=HYPERLINK("https://leilaoonline.net/lote/detalhe/259066", "145")</f>
      </c>
      <c r="B155" s="4" t="s">
        <f>=HYPERLINK("https://leilaoonline.net/lote/detalhe/259066", " Espirais Plasticos Varios Tipos e Modelos")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20.00</t>
        </is>
      </c>
    </row>
    <row collapsed="false" customFormat="false" customHeight="false" hidden="false" ht="12.1" outlineLevel="0" r="156">
      <c r="A156" s="5" t="s">
        <f>=HYPERLINK("https://leilaoonline.net/lote/detalhe/259065", "146")</f>
      </c>
      <c r="B156" s="4" t="s">
        <f>=HYPERLINK("https://leilaoonline.net/lote/detalhe/259065", " Giz Colorindos e Branco 80 Caixas")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600,00</t>
        </is>
      </c>
      <c r="F156" s="4" t="inlineStr">
        <is>
          <t>20.00</t>
        </is>
      </c>
    </row>
    <row collapsed="false" customFormat="false" customHeight="false" hidden="false" ht="12.1" outlineLevel="0" r="157">
      <c r="A157" s="5" t="s">
        <f>=HYPERLINK("https://leilaoonline.net/lote/detalhe/259061", "147")</f>
      </c>
      <c r="B157" s="4" t="s">
        <f>=HYPERLINK("https://leilaoonline.net/lote/detalhe/259061", " Giz Colorindos e Branco 80 Caixas")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600,00</t>
        </is>
      </c>
      <c r="F157" s="4" t="inlineStr">
        <is>
          <t>20.00</t>
        </is>
      </c>
    </row>
    <row collapsed="false" customFormat="false" customHeight="false" hidden="false" ht="12.1" outlineLevel="0" r="158">
      <c r="A158" s="5" t="s">
        <f>=HYPERLINK("https://leilaoonline.net/lote/detalhe/259063", "148")</f>
      </c>
      <c r="B158" s="4" t="s">
        <f>=HYPERLINK("https://leilaoonline.net/lote/detalhe/259063", " Produtos Diversos Carimbo e Diversos 20 Unidades")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200,00</t>
        </is>
      </c>
      <c r="F158" s="4" t="inlineStr">
        <is>
          <t>20.00</t>
        </is>
      </c>
    </row>
    <row collapsed="false" customFormat="false" customHeight="false" hidden="false" ht="12.1" outlineLevel="0" r="159">
      <c r="A159" s="5" t="s">
        <f>=HYPERLINK("https://leilaoonline.net/lote/detalhe/259060", "149")</f>
      </c>
      <c r="B159" s="4" t="s">
        <f>=HYPERLINK("https://leilaoonline.net/lote/detalhe/259060", " Lapis de Cera Estaca Acrilex 50 caixas com 12 Unidades Cores Diversas")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20.00</t>
        </is>
      </c>
    </row>
    <row collapsed="false" customFormat="false" customHeight="false" hidden="false" ht="12.1" outlineLevel="0" r="160">
      <c r="A160" s="5" t="s">
        <f>=HYPERLINK("https://leilaoonline.net/lote/detalhe/259071", "150")</f>
      </c>
      <c r="B160" s="4" t="s">
        <f>=HYPERLINK("https://leilaoonline.net/lote/detalhe/259071", " Lapis de Cera Estaca Acrilex 50 caixas com 12 Unidades Cores Diversas")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20.00</t>
        </is>
      </c>
    </row>
    <row collapsed="false" customFormat="false" customHeight="false" hidden="false" ht="12.1" outlineLevel="0" r="161">
      <c r="A161" s="5" t="s">
        <f>=HYPERLINK("https://leilaoonline.net/lote/detalhe/259075", "151")</f>
      </c>
      <c r="B161" s="4" t="s">
        <f>=HYPERLINK("https://leilaoonline.net/lote/detalhe/259075", " Dicionario Escolar Espanhol Com CD Rom c/100")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1.500,00</t>
        </is>
      </c>
      <c r="F161" s="4" t="inlineStr">
        <is>
          <t>20.00</t>
        </is>
      </c>
    </row>
    <row collapsed="false" customFormat="false" customHeight="false" hidden="false" ht="12.1" outlineLevel="0" r="162">
      <c r="A162" s="5" t="s">
        <f>=HYPERLINK("https://leilaoonline.net/lote/detalhe/259069", "152")</f>
      </c>
      <c r="B162" s="4" t="s">
        <f>=HYPERLINK("https://leilaoonline.net/lote/detalhe/259069", " Dicionario Escolar Espanhol Com CD Rom c/100 unidades")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1.500,00</t>
        </is>
      </c>
      <c r="F162" s="4" t="inlineStr">
        <is>
          <t>20.00</t>
        </is>
      </c>
    </row>
    <row collapsed="false" customFormat="false" customHeight="false" hidden="false" ht="12.1" outlineLevel="0" r="163">
      <c r="A163" s="5" t="s">
        <f>=HYPERLINK("https://leilaoonline.net/lote/detalhe/259067", "153")</f>
      </c>
      <c r="B163" s="4" t="s">
        <f>=HYPERLINK("https://leilaoonline.net/lote/detalhe/259067", " Dicionario Escolar Frances Michaelis c/100 unidades")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1.500,00</t>
        </is>
      </c>
      <c r="F163" s="4" t="inlineStr">
        <is>
          <t>20.00</t>
        </is>
      </c>
    </row>
    <row collapsed="false" customFormat="false" customHeight="false" hidden="false" ht="12.1" outlineLevel="0" r="164">
      <c r="A164" s="5" t="s">
        <f>=HYPERLINK("https://leilaoonline.net/lote/detalhe/259070", "154")</f>
      </c>
      <c r="B164" s="4" t="s">
        <f>=HYPERLINK("https://leilaoonline.net/lote/detalhe/259070", " Dicionario Escolar Frances Michaelis c/100 unidades")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1.500,00</t>
        </is>
      </c>
      <c r="F164" s="4" t="inlineStr">
        <is>
          <t>20.00</t>
        </is>
      </c>
    </row>
    <row collapsed="false" customFormat="false" customHeight="false" hidden="false" ht="12.1" outlineLevel="0" r="165">
      <c r="A165" s="5" t="s">
        <f>=HYPERLINK("https://leilaoonline.net/lote/detalhe/259068", "155")</f>
      </c>
      <c r="B165" s="4" t="s">
        <f>=HYPERLINK("https://leilaoonline.net/lote/detalhe/259068", " Dicionario Escolar Italiano Michaelis c/100 unidades")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1.500,00</t>
        </is>
      </c>
      <c r="F165" s="4" t="inlineStr">
        <is>
          <t>20.00</t>
        </is>
      </c>
    </row>
    <row collapsed="false" customFormat="false" customHeight="false" hidden="false" ht="12.1" outlineLevel="0" r="166">
      <c r="A166" s="5" t="s">
        <f>=HYPERLINK("https://leilaoonline.net/lote/detalhe/259077", "156")</f>
      </c>
      <c r="B166" s="4" t="s">
        <f>=HYPERLINK("https://leilaoonline.net/lote/detalhe/259077", " Dicionario Escolar Italiano Michaelis c/100")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1.500,00</t>
        </is>
      </c>
      <c r="F166" s="4" t="inlineStr">
        <is>
          <t>20.00</t>
        </is>
      </c>
    </row>
    <row collapsed="false" customFormat="false" customHeight="false" hidden="false" ht="12.1" outlineLevel="0" r="167">
      <c r="A167" s="5" t="s">
        <f>=HYPERLINK("https://leilaoonline.net/lote/detalhe/259072", "157")</f>
      </c>
      <c r="B167" s="4" t="s">
        <f>=HYPERLINK("https://leilaoonline.net/lote/detalhe/259072", " Pirografo e Cortador de Isopor EscolarArgila Purificada 14 Pcts")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20.00</t>
        </is>
      </c>
    </row>
    <row collapsed="false" customFormat="false" customHeight="false" hidden="false" ht="12.1" outlineLevel="0" r="168">
      <c r="A168" s="5" t="s">
        <f>=HYPERLINK("https://leilaoonline.net/lote/detalhe/259073", "158")</f>
      </c>
      <c r="B168" s="4" t="s">
        <f>=HYPERLINK("https://leilaoonline.net/lote/detalhe/259073", " Caderno Cartografia São Paulo e Cointhians F.C 200x275x 96 Folhas c/14 Unid")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400,00</t>
        </is>
      </c>
      <c r="F168" s="4" t="inlineStr">
        <is>
          <t>20.00</t>
        </is>
      </c>
    </row>
    <row collapsed="false" customFormat="false" customHeight="false" hidden="false" ht="12.1" outlineLevel="0" r="169">
      <c r="A169" s="5" t="s">
        <f>=HYPERLINK("https://leilaoonline.net/lote/detalhe/259081", "159")</f>
      </c>
      <c r="B169" s="4" t="s">
        <f>=HYPERLINK("https://leilaoonline.net/lote/detalhe/259081", " Produtos Diversos Capas Plasticas (100) Livro Hora de Brincar (20)")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350,00</t>
        </is>
      </c>
      <c r="F169" s="4" t="inlineStr">
        <is>
          <t>20.00</t>
        </is>
      </c>
    </row>
    <row collapsed="false" customFormat="false" customHeight="false" hidden="false" ht="12.1" outlineLevel="0" r="170">
      <c r="A170" s="5" t="s">
        <f>=HYPERLINK("https://leilaoonline.net/lote/detalhe/259080", "160")</f>
      </c>
      <c r="B170" s="4" t="s">
        <f>=HYPERLINK("https://leilaoonline.net/lote/detalhe/259080", " Teclado Slim Multilaser Conexao PS2 25 Unidades")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430,00</t>
        </is>
      </c>
      <c r="F170" s="4" t="inlineStr">
        <is>
          <t>20.00</t>
        </is>
      </c>
    </row>
    <row collapsed="false" customFormat="false" customHeight="false" hidden="false" ht="12.1" outlineLevel="0" r="171">
      <c r="A171" s="5" t="s">
        <f>=HYPERLINK("https://leilaoonline.net/lote/detalhe/259079", "161")</f>
      </c>
      <c r="B171" s="4" t="s">
        <f>=HYPERLINK("https://leilaoonline.net/lote/detalhe/259079", " Teclado Slim Multilaser Conexao PS2 25 Unidades")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430,00</t>
        </is>
      </c>
      <c r="F171" s="4" t="inlineStr">
        <is>
          <t>20.00</t>
        </is>
      </c>
    </row>
    <row collapsed="false" customFormat="false" customHeight="false" hidden="false" ht="12.1" outlineLevel="0" r="172">
      <c r="A172" s="5" t="s">
        <f>=HYPERLINK("https://leilaoonline.net/lote/detalhe/259076", "162")</f>
      </c>
      <c r="B172" s="4" t="s">
        <f>=HYPERLINK("https://leilaoonline.net/lote/detalhe/259076", " 05 Caixa de Apontador Marca Winner Formato Peixinho 12Pote x72 total 360uni")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360,00</t>
        </is>
      </c>
      <c r="F172" s="4" t="inlineStr">
        <is>
          <t>20.00</t>
        </is>
      </c>
    </row>
    <row collapsed="false" customFormat="false" customHeight="false" hidden="false" ht="12.1" outlineLevel="0" r="173">
      <c r="A173" s="5" t="s">
        <f>=HYPERLINK("https://leilaoonline.net/lote/detalhe/259078", "163")</f>
      </c>
      <c r="B173" s="4" t="s">
        <f>=HYPERLINK("https://leilaoonline.net/lote/detalhe/259078", " Bobinas Couche 60x100 Gatinhos 20 unidades")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20.00</t>
        </is>
      </c>
    </row>
    <row collapsed="false" customFormat="false" customHeight="false" hidden="false" ht="12.1" outlineLevel="0" r="174">
      <c r="A174" s="5" t="s">
        <f>=HYPERLINK("https://leilaoonline.net/lote/detalhe/259082", "164")</f>
      </c>
      <c r="B174" s="4" t="s">
        <f>=HYPERLINK("https://leilaoonline.net/lote/detalhe/259082", " Bobinas Couche 60x100 Gatinhos 10 unidades Trem 10 unidades")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1.000,00</t>
        </is>
      </c>
      <c r="F174" s="4" t="inlineStr">
        <is>
          <t>20.00</t>
        </is>
      </c>
    </row>
    <row collapsed="false" customFormat="false" customHeight="false" hidden="false" ht="12.1" outlineLevel="0" r="175">
      <c r="A175" s="5" t="s">
        <f>=HYPERLINK("https://leilaoonline.net/lote/detalhe/259084", "165")</f>
      </c>
      <c r="B175" s="4" t="s">
        <f>=HYPERLINK("https://leilaoonline.net/lote/detalhe/259084", " Bobinas Couche 60x100 Gatinhos 10 unidades Azul 10 unidades")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1.000,00</t>
        </is>
      </c>
      <c r="F175" s="4" t="inlineStr">
        <is>
          <t>20.00</t>
        </is>
      </c>
    </row>
    <row collapsed="false" customFormat="false" customHeight="false" hidden="false" ht="12.1" outlineLevel="0" r="176">
      <c r="A176" s="5" t="s">
        <f>=HYPERLINK("https://leilaoonline.net/lote/detalhe/259086", "166")</f>
      </c>
      <c r="B176" s="4" t="s">
        <f>=HYPERLINK("https://leilaoonline.net/lote/detalhe/259086", " Kit com 300 unidades (Canetas Lapis Etc)")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600,00</t>
        </is>
      </c>
      <c r="F176" s="4" t="inlineStr">
        <is>
          <t>20.00</t>
        </is>
      </c>
    </row>
    <row collapsed="false" customFormat="false" customHeight="false" hidden="false" ht="12.1" outlineLevel="0" r="177">
      <c r="A177" s="5" t="s">
        <f>=HYPERLINK("https://leilaoonline.net/lote/detalhe/259083", "167")</f>
      </c>
      <c r="B177" s="4" t="s">
        <f>=HYPERLINK("https://leilaoonline.net/lote/detalhe/259083", " Kit com 300 unidades (Canetas Lapis Etc)")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600,00</t>
        </is>
      </c>
      <c r="F177" s="4" t="inlineStr">
        <is>
          <t>20.00</t>
        </is>
      </c>
    </row>
    <row collapsed="false" customFormat="false" customHeight="false" hidden="false" ht="12.1" outlineLevel="0" r="178">
      <c r="A178" s="5" t="s">
        <f>=HYPERLINK("https://leilaoonline.net/lote/detalhe/259170", "168")</f>
      </c>
      <c r="B178" s="4" t="s">
        <f>=HYPERLINK("https://leilaoonline.net/lote/detalhe/259170", " Folhas p Encapar 105 Pct c/5 Folhas Porta Objeto 27 Estojo Porta Objetos 7")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130,00</t>
        </is>
      </c>
      <c r="F178" s="4" t="inlineStr">
        <is>
          <t>20.00</t>
        </is>
      </c>
    </row>
    <row collapsed="false" customFormat="false" customHeight="false" hidden="false" ht="12.1" outlineLevel="0" r="179">
      <c r="A179" s="5" t="s">
        <f>=HYPERLINK("https://leilaoonline.net/lote/detalhe/259087", "169")</f>
      </c>
      <c r="B179" s="4" t="s">
        <f>=HYPERLINK("https://leilaoonline.net/lote/detalhe/259087", " Folhas p Encapar 120 Pct c/5Folhas Fita Metal 03 Cxs c/48 Prata Vermelho/")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1.600,00</t>
        </is>
      </c>
      <c r="F179" s="4" t="inlineStr">
        <is>
          <t>20.00</t>
        </is>
      </c>
    </row>
    <row collapsed="false" customFormat="false" customHeight="false" hidden="false" ht="12.1" outlineLevel="0" r="180">
      <c r="A180" s="5" t="s">
        <f>=HYPERLINK("https://leilaoonline.net/lote/detalhe/259176", "170")</f>
      </c>
      <c r="B180" s="4" t="s">
        <f>=HYPERLINK("https://leilaoonline.net/lote/detalhe/259176", " Laco Facil Varios Modelos 800 Pacotes c/10")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1.200,00</t>
        </is>
      </c>
      <c r="F180" s="4" t="inlineStr">
        <is>
          <t>20.00</t>
        </is>
      </c>
    </row>
    <row collapsed="false" customFormat="false" customHeight="false" hidden="false" ht="12.1" outlineLevel="0" r="181">
      <c r="A181" s="5" t="s">
        <f>=HYPERLINK("https://leilaoonline.net/lote/detalhe/259088", "171")</f>
      </c>
      <c r="B181" s="4" t="s">
        <f>=HYPERLINK("https://leilaoonline.net/lote/detalhe/259088", " Laco Facil Varios Modelos 475 Pacotes c/10 Folhas para Encapar 60Pct c/5 folhas")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1.400,00</t>
        </is>
      </c>
      <c r="F181" s="4" t="inlineStr">
        <is>
          <t>20.00</t>
        </is>
      </c>
    </row>
    <row collapsed="false" customFormat="false" customHeight="false" hidden="false" ht="12.1" outlineLevel="0" r="182">
      <c r="A182" s="5" t="s">
        <f>=HYPERLINK("https://leilaoonline.net/lote/detalhe/259091", "172")</f>
      </c>
      <c r="B182" s="4" t="s">
        <f>=HYPERLINK("https://leilaoonline.net/lote/detalhe/259091", " Caixa Papelao Vinho Duplo 45 Pacotes 16.5x33x8 Cromus c/10")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20.00</t>
        </is>
      </c>
    </row>
    <row collapsed="false" customFormat="false" customHeight="false" hidden="false" ht="12.1" outlineLevel="0" r="183">
      <c r="A183" s="5" t="s">
        <f>=HYPERLINK("https://leilaoonline.net/lote/detalhe/259089", "173")</f>
      </c>
      <c r="B183" s="4" t="s">
        <f>=HYPERLINK("https://leilaoonline.net/lote/detalhe/259089", " Caixa Papelao Vinho Duplo 45 Pacotes 16.5x33x8 Cromus c/10")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900,00</t>
        </is>
      </c>
      <c r="F183" s="4" t="inlineStr">
        <is>
          <t>20.00</t>
        </is>
      </c>
    </row>
    <row collapsed="false" customFormat="false" customHeight="false" hidden="false" ht="12.1" outlineLevel="0" r="184">
      <c r="A184" s="5" t="s">
        <f>=HYPERLINK("https://leilaoonline.net/lote/detalhe/259090", "174")</f>
      </c>
      <c r="B184" s="4" t="s">
        <f>=HYPERLINK("https://leilaoonline.net/lote/detalhe/259090", " Bobinas Couche 60x100 Gatinhos 11 unidades Azul 9 unidades")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1.000,00</t>
        </is>
      </c>
      <c r="F184" s="4" t="inlineStr">
        <is>
          <t>20.00</t>
        </is>
      </c>
    </row>
    <row collapsed="false" customFormat="false" customHeight="false" hidden="false" ht="12.1" outlineLevel="0" r="185">
      <c r="A185" s="5" t="s">
        <f>=HYPERLINK("https://leilaoonline.net/lote/detalhe/259092", "175")</f>
      </c>
      <c r="B185" s="4" t="s">
        <f>=HYPERLINK("https://leilaoonline.net/lote/detalhe/259092", " Gandola Usada C1.50xL0.80xALT1.00 2 unidades")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400,00</t>
        </is>
      </c>
      <c r="F185" s="4" t="inlineStr">
        <is>
          <t>20.00</t>
        </is>
      </c>
    </row>
    <row collapsed="false" customFormat="false" customHeight="false" hidden="false" ht="12.1" outlineLevel="0" r="186">
      <c r="A186" s="5" t="s">
        <f>=HYPERLINK("https://leilaoonline.net/lote/detalhe/259094", "176")</f>
      </c>
      <c r="B186" s="4" t="s">
        <f>=HYPERLINK("https://leilaoonline.net/lote/detalhe/259094", " Mesa Corrida para Estamparia com Estrutura de Ferro Medida 1.60 Larx 8.20 Com")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6.000,00</t>
        </is>
      </c>
      <c r="F186" s="4" t="inlineStr">
        <is>
          <t>20.00</t>
        </is>
      </c>
    </row>
    <row collapsed="false" customFormat="false" customHeight="false" hidden="false" ht="12.1" outlineLevel="0" r="187">
      <c r="A187" s="5" t="s">
        <f>=HYPERLINK("https://leilaoonline.net/lote/detalhe/259093", "177")</f>
      </c>
      <c r="B187" s="4" t="s">
        <f>=HYPERLINK("https://leilaoonline.net/lote/detalhe/259093", " Mesas de Estamparia com 12 Berços Termicos cada Est toda de Ferro c Berços Termicos Sobressalentes de Varias Medidas")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20.000,00</t>
        </is>
      </c>
      <c r="F187" s="4" t="inlineStr">
        <is>
          <t>20.00</t>
        </is>
      </c>
    </row>
    <row collapsed="false" customFormat="false" customHeight="false" hidden="false" ht="12.1" outlineLevel="0" r="188">
      <c r="A188" s="5" t="s">
        <f>=HYPERLINK("https://leilaoonline.net/lote/detalhe/259099", "178")</f>
      </c>
      <c r="B188" s="4" t="s">
        <f>=HYPERLINK("https://leilaoonline.net/lote/detalhe/259099", " Arara Guande 3,70x2.00")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20.00</t>
        </is>
      </c>
    </row>
    <row collapsed="false" customFormat="false" customHeight="false" hidden="false" ht="12.1" outlineLevel="0" r="189">
      <c r="A189" s="5" t="s">
        <f>=HYPERLINK("https://leilaoonline.net/lote/detalhe/259096", "179")</f>
      </c>
      <c r="B189" s="4" t="s">
        <f>=HYPERLINK("https://leilaoonline.net/lote/detalhe/259096", " Cabides de Acrilico 500 Pecas")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20.00</t>
        </is>
      </c>
    </row>
    <row collapsed="false" customFormat="false" customHeight="false" hidden="false" ht="12.1" outlineLevel="0" r="190">
      <c r="A190" s="5" t="s">
        <f>=HYPERLINK("https://leilaoonline.net/lote/detalhe/259095", "180")</f>
      </c>
      <c r="B190" s="4" t="s">
        <f>=HYPERLINK("https://leilaoonline.net/lote/detalhe/259095", " Cesto Desmontavel 60x70x80")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1.000,00</t>
        </is>
      </c>
      <c r="F190" s="4" t="inlineStr">
        <is>
          <t>20.00</t>
        </is>
      </c>
    </row>
    <row collapsed="false" customFormat="false" customHeight="false" hidden="false" ht="12.1" outlineLevel="0" r="191">
      <c r="A191" s="5" t="s">
        <f>=HYPERLINK("https://leilaoonline.net/lote/detalhe/259097", "181")</f>
      </c>
      <c r="B191" s="4" t="s">
        <f>=HYPERLINK("https://leilaoonline.net/lote/detalhe/259097", " Madeira Perola 6 vigas 2.20x0.15x0.05")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20.00</t>
        </is>
      </c>
    </row>
    <row collapsed="false" customFormat="false" customHeight="false" hidden="false" ht="12.1" outlineLevel="0" r="192">
      <c r="A192" s="5" t="s">
        <f>=HYPERLINK("https://leilaoonline.net/lote/detalhe/259098", "182")</f>
      </c>
      <c r="B192" s="4" t="s">
        <f>=HYPERLINK("https://leilaoonline.net/lote/detalhe/259098", " madeira Perola 13 vigas 1.20x0.15x0.05")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300,00</t>
        </is>
      </c>
      <c r="F192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2026-07-26T13:21:42.00Z</dcterms:created>
  <dc:creator>Tellks Tecnologia</dc:creator>
  <cp:revision>0</cp:revision>
</cp:coreProperties>
</file>