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VINHOS, GERADORES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=HYPERLINK("https://leilaoonline.net/lote/detalhe/258276", "001")</f>
      </c>
      <c r="B11" s="4" t="s">
        <f>=HYPERLINK("https://leilaoonline.net/lote/detalhe/258276", " (SUCATA) - 3 UN.  EVAPORADORAS PISO TETO")</f>
      </c>
      <c r="C11" s="4" t="inlineStr">
        <is>
          <t>Vendido</t>
        </is>
      </c>
      <c r="D11" s="4" t="inlineStr">
        <is>
          <t>1</t>
        </is>
      </c>
      <c r="E11" s="5" t="inlineStr">
        <is>
          <t>650,00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=HYPERLINK("https://leilaoonline.net/lote/detalhe/258278", "002")</f>
      </c>
      <c r="B12" s="4" t="s">
        <f>=HYPERLINK("https://leilaoonline.net/lote/detalhe/258278", " CONDENSADOR MIDEA VRF 42.000 BTU´S (SEM USO)")</f>
      </c>
      <c r="C12" s="4" t="inlineStr">
        <is>
          <t>Vendido</t>
        </is>
      </c>
      <c r="D12" s="4" t="inlineStr">
        <is>
          <t>4</t>
        </is>
      </c>
      <c r="E12" s="5" t="inlineStr">
        <is>
          <t>1.100,00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=HYPERLINK("https://leilaoonline.net/lote/detalhe/258279", "003")</f>
      </c>
      <c r="B13" s="4" t="s">
        <f>=HYPERLINK("https://leilaoonline.net/lote/detalhe/258279", " CONDENSADOR MIDEA (SEM USO)")</f>
      </c>
      <c r="C13" s="4" t="inlineStr">
        <is>
          <t>Vendido</t>
        </is>
      </c>
      <c r="D13" s="4" t="inlineStr">
        <is>
          <t>1</t>
        </is>
      </c>
      <c r="E13" s="5" t="inlineStr">
        <is>
          <t>1.000,00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=HYPERLINK("https://leilaoonline.net/lote/detalhe/258263", "004")</f>
      </c>
      <c r="B14" s="4" t="s">
        <f>=HYPERLINK("https://leilaoonline.net/lote/detalhe/258263", " Lava e seca smart Midea ( sucata)")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=HYPERLINK("https://leilaoonline.net/lote/detalhe/258264", "005")</f>
      </c>
      <c r="B15" s="4" t="s">
        <f>=HYPERLINK("https://leilaoonline.net/lote/detalhe/258264", " Lava e seca smart Midea ( sucata)")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=HYPERLINK("https://leilaoonline.net/lote/detalhe/259471", "006")</f>
      </c>
      <c r="B16" s="4" t="s">
        <f>=HYPERLINK("https://leilaoonline.net/lote/detalhe/259471", "Motor estacionaria Branco (novo sem uso com detalhes estéticos ) - no estado")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=HYPERLINK("https://leilaoonline.net/lote/detalhe/259472", "007")</f>
      </c>
      <c r="B17" s="4" t="s">
        <f>=HYPERLINK("https://leilaoonline.net/lote/detalhe/259472", "Motor estacionaria Branco (novo sem uso com detalhes estéticos ) - no estado")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=HYPERLINK("https://leilaoonline.net/lote/detalhe/258277", "008")</f>
      </c>
      <c r="B18" s="4" t="s">
        <f>=HYPERLINK("https://leilaoonline.net/lote/detalhe/258277", " CONDENSADOR MIDEA (SEM USO)")</f>
      </c>
      <c r="C18" s="4" t="inlineStr">
        <is>
          <t>Vendido</t>
        </is>
      </c>
      <c r="D18" s="4" t="inlineStr">
        <is>
          <t>1</t>
        </is>
      </c>
      <c r="E18" s="5" t="inlineStr">
        <is>
          <t>950,00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=HYPERLINK("https://leilaoonline.net/lote/detalhe/258268", "009")</f>
      </c>
      <c r="B19" s="4" t="s">
        <f>=HYPERLINK("https://leilaoonline.net/lote/detalhe/258268", "12 ROLOS DE ARAME DE SOLDA MIG (15KG/CADA)")</f>
      </c>
      <c r="C19" s="4" t="inlineStr">
        <is>
          <t>Vendido</t>
        </is>
      </c>
      <c r="D19" s="4" t="inlineStr">
        <is>
          <t>1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=HYPERLINK("https://leilaoonline.net/lote/detalhe/259473", "010")</f>
      </c>
      <c r="B20" s="4" t="s">
        <f>=HYPERLINK("https://leilaoonline.net/lote/detalhe/259473", "11un.  filtros para máquinas agrícolas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30.00</t>
        </is>
      </c>
    </row>
    <row collapsed="false" customFormat="false" customHeight="false" hidden="false" ht="12.1" outlineLevel="0" r="21">
      <c r="A21" s="5" t="s">
        <f>=HYPERLINK("https://leilaoonline.net/lote/detalhe/259474", "011")</f>
      </c>
      <c r="B21" s="4" t="s">
        <f>=HYPERLINK("https://leilaoonline.net/lote/detalhe/259474", "Geladeira Midea 411 litros funcionando - no estado")</f>
      </c>
      <c r="C21" s="4" t="inlineStr">
        <is>
          <t>Vendido</t>
        </is>
      </c>
      <c r="D21" s="4" t="inlineStr">
        <is>
          <t>9</t>
        </is>
      </c>
      <c r="E21" s="5" t="inlineStr">
        <is>
          <t>1.000,00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=HYPERLINK("https://leilaoonline.net/lote/detalhe/258281", "012")</f>
      </c>
      <c r="B22" s="4" t="s">
        <f>=HYPERLINK("https://leilaoonline.net/lote/detalhe/258281", " (SUCATA) - AR CONDICIONADO SPRINGER ( FUNCIONANDO ( SEM FRENTE)")</f>
      </c>
      <c r="C22" s="4" t="inlineStr">
        <is>
          <t>Vendido</t>
        </is>
      </c>
      <c r="D22" s="4" t="inlineStr">
        <is>
          <t>1</t>
        </is>
      </c>
      <c r="E22" s="5" t="inlineStr">
        <is>
          <t>200,00</t>
        </is>
      </c>
      <c r="F22" s="4" t="inlineStr">
        <is>
          <t>30.00</t>
        </is>
      </c>
    </row>
    <row collapsed="false" customFormat="false" customHeight="false" hidden="false" ht="12.1" outlineLevel="0" r="23">
      <c r="A23" s="5" t="s">
        <f>=HYPERLINK("https://leilaoonline.net/lote/detalhe/258280", "013")</f>
      </c>
      <c r="B23" s="4" t="s">
        <f>=HYPERLINK("https://leilaoonline.net/lote/detalhe/258280", " 2 CONJUNTOS DE PÉ PARA CARRETA - COMPLETOS COM BARRA ( SEM USO)")</f>
      </c>
      <c r="C23" s="4" t="inlineStr">
        <is>
          <t>Vendido</t>
        </is>
      </c>
      <c r="D23" s="4" t="inlineStr">
        <is>
          <t>2</t>
        </is>
      </c>
      <c r="E23" s="5" t="inlineStr">
        <is>
          <t>1.550,00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=HYPERLINK("https://leilaoonline.net/lote/detalhe/258295", "014")</f>
      </c>
      <c r="B24" s="4" t="s">
        <f>=HYPERLINK("https://leilaoonline.net/lote/detalhe/258295", "APROX. 14 VENTILADORES DE TETO SEM GARANTIA ( PODENDO SER SUCATA/FALTANDO PEÇAS)")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250,00</t>
        </is>
      </c>
      <c r="F24" s="4" t="inlineStr">
        <is>
          <t>30.00</t>
        </is>
      </c>
    </row>
    <row collapsed="false" customFormat="false" customHeight="false" hidden="false" ht="12.1" outlineLevel="0" r="25">
      <c r="A25" s="5" t="s">
        <f>=HYPERLINK("https://leilaoonline.net/lote/detalhe/258282", "015")</f>
      </c>
      <c r="B25" s="4" t="s">
        <f>=HYPERLINK("https://leilaoonline.net/lote/detalhe/258282", " 2 UN. DE ROLOS DE CAPACHO CAPAZZI ALTO TRÁFEGO - MEDIDAS 25 MTS. X 1,50 MTS ( CADA) SEM USO EMBALADO")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=HYPERLINK("https://leilaoonline.net/lote/detalhe/258296", "016")</f>
      </c>
      <c r="B26" s="4" t="s">
        <f>=HYPERLINK("https://leilaoonline.net/lote/detalhe/258296", "02 UN. CERVEJEIRAS- SENDO; 1 SEM PORTA E 1 COMPLETA COM  AVARIAS / VIDRO QUEBRADO) ")</f>
      </c>
      <c r="C26" s="4" t="inlineStr">
        <is>
          <t>Vendido</t>
        </is>
      </c>
      <c r="D26" s="4" t="inlineStr">
        <is>
          <t>1</t>
        </is>
      </c>
      <c r="E26" s="5" t="inlineStr">
        <is>
          <t>750,00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=HYPERLINK("https://leilaoonline.net/lote/detalhe/258297", "017")</f>
      </c>
      <c r="B27" s="4" t="s">
        <f>=HYPERLINK("https://leilaoonline.net/lote/detalhe/258297", "(SUCATA) - APROX. 11 TVS. 55/42/32 POLEGADAS - TODAS QUEBRADAS/NOVAS NA CAIXA")</f>
      </c>
      <c r="C27" s="4" t="inlineStr">
        <is>
          <t>Vendido</t>
        </is>
      </c>
      <c r="D27" s="4" t="inlineStr">
        <is>
          <t>3</t>
        </is>
      </c>
      <c r="E27" s="5" t="inlineStr">
        <is>
          <t>600,00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=HYPERLINK("https://leilaoonline.net/lote/detalhe/258298", "018")</f>
      </c>
      <c r="B28" s="4" t="s">
        <f>=HYPERLINK("https://leilaoonline.net/lote/detalhe/258298", "FREEZER 100 LITROS - ( LIGA MAS NÃO GELA)")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250,00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=HYPERLINK("https://leilaoonline.net/lote/detalhe/259797", "019")</f>
      </c>
      <c r="B29" s="4" t="s">
        <f>=HYPERLINK("https://leilaoonline.net/lote/detalhe/259797", "1 CONJUNTO DE PÉ PARA CARRETA - COMPLETOS COM BARRA ( SEM USO)")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=HYPERLINK("https://leilaoonline.net/lote/detalhe/259445", "020")</f>
      </c>
      <c r="B30" s="4" t="s">
        <f>=HYPERLINK("https://leilaoonline.net/lote/detalhe/259445", "06 UN. PULVERIZADORES JACTO ( SEM USO - FALTANDO PEÇAS)")</f>
      </c>
      <c r="C30" s="4" t="inlineStr">
        <is>
          <t>Vendido</t>
        </is>
      </c>
      <c r="D30" s="4" t="inlineStr">
        <is>
          <t>1</t>
        </is>
      </c>
      <c r="E30" s="5" t="inlineStr">
        <is>
          <t>380,00</t>
        </is>
      </c>
      <c r="F30" s="4" t="inlineStr">
        <is>
          <t>30.00</t>
        </is>
      </c>
    </row>
    <row collapsed="false" customFormat="false" customHeight="false" hidden="false" ht="12.1" outlineLevel="0" r="31">
      <c r="A31" s="5" t="s">
        <f>=HYPERLINK("https://leilaoonline.net/lote/detalhe/258300", "021")</f>
      </c>
      <c r="B31" s="4" t="s">
        <f>=HYPERLINK("https://leilaoonline.net/lote/detalhe/258300", "02 UN. VIDROS DE MÁQUINA AGRÍCOLA SEM IDENTIFICAÇÃO ( NOVOS)")</f>
      </c>
      <c r="C31" s="4" t="inlineStr">
        <is>
          <t>Vendido</t>
        </is>
      </c>
      <c r="D31" s="4" t="inlineStr">
        <is>
          <t>1</t>
        </is>
      </c>
      <c r="E31" s="5" t="inlineStr">
        <is>
          <t>200,00</t>
        </is>
      </c>
      <c r="F31" s="4" t="inlineStr">
        <is>
          <t>30.00</t>
        </is>
      </c>
    </row>
    <row collapsed="false" customFormat="false" customHeight="false" hidden="false" ht="12.1" outlineLevel="0" r="32">
      <c r="A32" s="5" t="s">
        <f>=HYPERLINK("https://leilaoonline.net/lote/detalhe/258299", "022")</f>
      </c>
      <c r="B32" s="4" t="s">
        <f>=HYPERLINK("https://leilaoonline.net/lote/detalhe/258299", "02 UN. PISTÕES HIDRAÚLICOS DE MAQUINA ( 2,00 MTS COMPRIMENTO ) SEM USO  - SEM IDENTIFICAÇÃO")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=HYPERLINK("https://leilaoonline.net/lote/detalhe/258301", "023")</f>
      </c>
      <c r="B33" s="4" t="s">
        <f>=HYPERLINK("https://leilaoonline.net/lote/detalhe/258301", " FREZZER 150 LITROS ( LIGA MAS NÃO GELA ) SEM GARANTIA")</f>
      </c>
      <c r="C33" s="4" t="inlineStr">
        <is>
          <t>Vendido</t>
        </is>
      </c>
      <c r="D33" s="4" t="inlineStr">
        <is>
          <t>2</t>
        </is>
      </c>
      <c r="E33" s="5" t="inlineStr">
        <is>
          <t>230,00</t>
        </is>
      </c>
      <c r="F33" s="4" t="inlineStr">
        <is>
          <t>30.00</t>
        </is>
      </c>
    </row>
    <row collapsed="false" customFormat="false" customHeight="false" hidden="false" ht="12.1" outlineLevel="0" r="34">
      <c r="A34" s="5" t="s">
        <f>=HYPERLINK("https://leilaoonline.net/lote/detalhe/258302", "026")</f>
      </c>
      <c r="B34" s="4" t="s">
        <f>=HYPERLINK("https://leilaoonline.net/lote/detalhe/258302", " APROX. 170LUMINÁRIAS DIVERSAS - SEM USO")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=HYPERLINK("https://leilaoonline.net/lote/detalhe/258305", "027")</f>
      </c>
      <c r="B35" s="4" t="s">
        <f>=HYPERLINK("https://leilaoonline.net/lote/detalhe/258305", " 90 UN. AVENTAIS - ARTESANAL - TEAR DE MINAS")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=HYPERLINK("https://leilaoonline.net/lote/detalhe/258303", "028")</f>
      </c>
      <c r="B36" s="4" t="s">
        <f>=HYPERLINK("https://leilaoonline.net/lote/detalhe/258303", " 90 UN. AVENTAIS - ARTESANAL - TEAR DE MINAS")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=HYPERLINK("https://leilaoonline.net/lote/detalhe/258304", "029")</f>
      </c>
      <c r="B37" s="4" t="s">
        <f>=HYPERLINK("https://leilaoonline.net/lote/detalhe/258304", " 90 UN. AVENTAIS - ARTESANAL - TEAR DE MINAS")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=HYPERLINK("https://leilaoonline.net/lote/detalhe/258306", "030")</f>
      </c>
      <c r="B38" s="4" t="s">
        <f>=HYPERLINK("https://leilaoonline.net/lote/detalhe/258306", " 90 UN. AVENTAIS - ARTESANAL - TEAR DE MINAS")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=HYPERLINK("https://leilaoonline.net/lote/detalhe/258307", "031")</f>
      </c>
      <c r="B39" s="4" t="s">
        <f>=HYPERLINK("https://leilaoonline.net/lote/detalhe/258307", " 90 UN. AVENTAIS - ARTESANAL - TEAR DE MINAS")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=HYPERLINK("https://leilaoonline.net/lote/detalhe/258318", "032")</f>
      </c>
      <c r="B40" s="4" t="s">
        <f>=HYPERLINK("https://leilaoonline.net/lote/detalhe/258318", " Lavadora Midea 13 kg 127 v funcionando sem garantia (nº1)")</f>
      </c>
      <c r="C40" s="4" t="inlineStr">
        <is>
          <t>Vendido</t>
        </is>
      </c>
      <c r="D40" s="4" t="inlineStr">
        <is>
          <t>4</t>
        </is>
      </c>
      <c r="E40" s="5" t="inlineStr">
        <is>
          <t>450,00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=HYPERLINK("https://leilaoonline.net/lote/detalhe/258322", "033")</f>
      </c>
      <c r="B41" s="4" t="s">
        <f>=HYPERLINK("https://leilaoonline.net/lote/detalhe/258322", " Lavadora Midea 13 kg 127 v funcionando sem garantia (nº2)")</f>
      </c>
      <c r="C41" s="4" t="inlineStr">
        <is>
          <t>Vendido</t>
        </is>
      </c>
      <c r="D41" s="4" t="inlineStr">
        <is>
          <t>4</t>
        </is>
      </c>
      <c r="E41" s="5" t="inlineStr">
        <is>
          <t>450,00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=HYPERLINK("https://leilaoonline.net/lote/detalhe/258308", "034")</f>
      </c>
      <c r="B42" s="4" t="s">
        <f>=HYPERLINK("https://leilaoonline.net/lote/detalhe/258308", " Lavadora Midea 13 kg 127 v funcionando sem garantia (nº3)")</f>
      </c>
      <c r="C42" s="4" t="inlineStr">
        <is>
          <t>Vendido</t>
        </is>
      </c>
      <c r="D42" s="4" t="inlineStr">
        <is>
          <t>4</t>
        </is>
      </c>
      <c r="E42" s="5" t="inlineStr">
        <is>
          <t>450,00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=HYPERLINK("https://leilaoonline.net/lote/detalhe/258309", "035")</f>
      </c>
      <c r="B43" s="4" t="s">
        <f>=HYPERLINK("https://leilaoonline.net/lote/detalhe/258309", " Lavadora Midea 13 kg 127 v funcionando sem garantia (nº4)")</f>
      </c>
      <c r="C43" s="4" t="inlineStr">
        <is>
          <t>Vendido</t>
        </is>
      </c>
      <c r="D43" s="4" t="inlineStr">
        <is>
          <t>3</t>
        </is>
      </c>
      <c r="E43" s="5" t="inlineStr">
        <is>
          <t>450,00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=HYPERLINK("https://leilaoonline.net/lote/detalhe/258310", "036")</f>
      </c>
      <c r="B44" s="4" t="s">
        <f>=HYPERLINK("https://leilaoonline.net/lote/detalhe/258310", " Lavadora Midea 13 kg 127 v funcionando sem garantia (nº5)")</f>
      </c>
      <c r="C44" s="4" t="inlineStr">
        <is>
          <t>Vendido</t>
        </is>
      </c>
      <c r="D44" s="4" t="inlineStr">
        <is>
          <t>6</t>
        </is>
      </c>
      <c r="E44" s="5" t="inlineStr">
        <is>
          <t>550,00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=HYPERLINK("https://leilaoonline.net/lote/detalhe/258312", "037")</f>
      </c>
      <c r="B45" s="4" t="s">
        <f>=HYPERLINK("https://leilaoonline.net/lote/detalhe/258312", " Lavadora Midea 13 kg 127 v funcionando sem garantia (nº6)")</f>
      </c>
      <c r="C45" s="4" t="inlineStr">
        <is>
          <t>Vendido</t>
        </is>
      </c>
      <c r="D45" s="4" t="inlineStr">
        <is>
          <t>9</t>
        </is>
      </c>
      <c r="E45" s="5" t="inlineStr">
        <is>
          <t>700,00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=HYPERLINK("https://leilaoonline.net/lote/detalhe/258311", "038")</f>
      </c>
      <c r="B46" s="4" t="s">
        <f>=HYPERLINK("https://leilaoonline.net/lote/detalhe/258311", " Lavadora Midea 13 kg 220v funcionando sem garantia (nº7)")</f>
      </c>
      <c r="C46" s="4" t="inlineStr">
        <is>
          <t>Vendido</t>
        </is>
      </c>
      <c r="D46" s="4" t="inlineStr">
        <is>
          <t>3</t>
        </is>
      </c>
      <c r="E46" s="5" t="inlineStr">
        <is>
          <t>400,00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=HYPERLINK("https://leilaoonline.net/lote/detalhe/258316", "039")</f>
      </c>
      <c r="B47" s="4" t="s">
        <f>=HYPERLINK("https://leilaoonline.net/lote/detalhe/258316", " Lavadora Midea 13 kg 220v funcionando sem garantia (nº8)")</f>
      </c>
      <c r="C47" s="4" t="inlineStr">
        <is>
          <t>Vendido</t>
        </is>
      </c>
      <c r="D47" s="4" t="inlineStr">
        <is>
          <t>1</t>
        </is>
      </c>
      <c r="E47" s="5" t="inlineStr">
        <is>
          <t>300,00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=HYPERLINK("https://leilaoonline.net/lote/detalhe/258315", "040")</f>
      </c>
      <c r="B48" s="4" t="s">
        <f>=HYPERLINK("https://leilaoonline.net/lote/detalhe/258315", " Lavadora Midea 13 kg 220v funcionando sem garantia (nº9)")</f>
      </c>
      <c r="C48" s="4" t="inlineStr">
        <is>
          <t>Vendido</t>
        </is>
      </c>
      <c r="D48" s="4" t="inlineStr">
        <is>
          <t>1</t>
        </is>
      </c>
      <c r="E48" s="5" t="inlineStr">
        <is>
          <t>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=HYPERLINK("https://leilaoonline.net/lote/detalhe/258320", "041")</f>
      </c>
      <c r="B49" s="4" t="s">
        <f>=HYPERLINK("https://leilaoonline.net/lote/detalhe/258320", " Lavadora Midea 13 kg 220v funcionando sem garantia (nº10)")</f>
      </c>
      <c r="C49" s="4" t="inlineStr">
        <is>
          <t>Vendido</t>
        </is>
      </c>
      <c r="D49" s="4" t="inlineStr">
        <is>
          <t>1</t>
        </is>
      </c>
      <c r="E49" s="5" t="inlineStr">
        <is>
          <t>300,00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=HYPERLINK("https://leilaoonline.net/lote/detalhe/258321", "042")</f>
      </c>
      <c r="B50" s="4" t="s">
        <f>=HYPERLINK("https://leilaoonline.net/lote/detalhe/258321", " Lavadora Midea 13 kg 220v funcionando sem garantia (nº11)")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=HYPERLINK("https://leilaoonline.net/lote/detalhe/258319", "043")</f>
      </c>
      <c r="B51" s="4" t="s">
        <f>=HYPERLINK("https://leilaoonline.net/lote/detalhe/258319", " Lavadora Midea 13 kg 220v funcionando sem garantia (nº12)")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=HYPERLINK("https://leilaoonline.net/lote/detalhe/258317", "044")</f>
      </c>
      <c r="B52" s="4" t="s">
        <f>=HYPERLINK("https://leilaoonline.net/lote/detalhe/258317", " Sucata de 3 lavadoras 13 KG (nº13)")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=HYPERLINK("https://leilaoonline.net/lote/detalhe/258314", "045")</f>
      </c>
      <c r="B53" s="4" t="s">
        <f>=HYPERLINK("https://leilaoonline.net/lote/detalhe/258314", " Freezer 205 litros liga mas não gela")</f>
      </c>
      <c r="C53" s="4" t="inlineStr">
        <is>
          <t>Vendido</t>
        </is>
      </c>
      <c r="D53" s="4" t="inlineStr">
        <is>
          <t>2</t>
        </is>
      </c>
      <c r="E53" s="5" t="inlineStr">
        <is>
          <t>230,00</t>
        </is>
      </c>
      <c r="F53" s="4" t="inlineStr">
        <is>
          <t>30.00</t>
        </is>
      </c>
    </row>
    <row collapsed="false" customFormat="false" customHeight="false" hidden="false" ht="12.1" outlineLevel="0" r="54">
      <c r="A54" s="5" t="s">
        <f>=HYPERLINK("https://leilaoonline.net/lote/detalhe/258313", "046")</f>
      </c>
      <c r="B54" s="4" t="s">
        <f>=HYPERLINK("https://leilaoonline.net/lote/detalhe/258313", " 2 climatizadores sem garantia de funcionamento")</f>
      </c>
      <c r="C54" s="4" t="inlineStr">
        <is>
          <t>Vendido</t>
        </is>
      </c>
      <c r="D54" s="4" t="inlineStr">
        <is>
          <t>5</t>
        </is>
      </c>
      <c r="E54" s="5" t="inlineStr">
        <is>
          <t>320,00</t>
        </is>
      </c>
      <c r="F54" s="4" t="inlineStr">
        <is>
          <t>30.00</t>
        </is>
      </c>
    </row>
    <row collapsed="false" customFormat="false" customHeight="false" hidden="false" ht="12.1" outlineLevel="0" r="55">
      <c r="A55" s="5" t="s">
        <f>=HYPERLINK("https://leilaoonline.net/lote/detalhe/258265", "347")</f>
      </c>
      <c r="B55" s="4" t="s">
        <f>=HYPERLINK("https://leilaoonline.net/lote/detalhe/258265", " 4 telas de retroprojetores sendo: 2 com tripé e 2 sem")</f>
      </c>
      <c r="C55" s="4" t="inlineStr">
        <is>
          <t>Vendido</t>
        </is>
      </c>
      <c r="D55" s="4" t="inlineStr">
        <is>
          <t>1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=HYPERLINK("https://leilaoonline.net/lote/detalhe/258267", "353")</f>
      </c>
      <c r="B56" s="4" t="s">
        <f>=HYPERLINK("https://leilaoonline.net/lote/detalhe/258267", " ASPIRADOR DE PÓ MIDEA / SEM USO. SEM GARANTIA.")</f>
      </c>
      <c r="C56" s="4" t="inlineStr">
        <is>
          <t>Vendido</t>
        </is>
      </c>
      <c r="D56" s="4" t="inlineStr">
        <is>
          <t>1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=HYPERLINK("https://leilaoonline.net/lote/detalhe/258266", "354")</f>
      </c>
      <c r="B57" s="4" t="s">
        <f>=HYPERLINK("https://leilaoonline.net/lote/detalhe/258266", " ASPIRADOR DE PÓ MIDEA / SEM USO. SEM GARANTIA.")</f>
      </c>
      <c r="C57" s="4" t="inlineStr">
        <is>
          <t>Vendido</t>
        </is>
      </c>
      <c r="D57" s="4" t="inlineStr">
        <is>
          <t>2</t>
        </is>
      </c>
      <c r="E57" s="5" t="inlineStr">
        <is>
          <t>250,00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=HYPERLINK("https://leilaoonline.net/lote/detalhe/258668", "1000")</f>
      </c>
      <c r="B58" s="4" t="s">
        <f>=HYPERLINK("https://leilaoonline.net/lote/detalhe/258668", "24 un. -  Garrafas de  vinho Chilano")</f>
      </c>
      <c r="C58" s="4" t="inlineStr">
        <is>
          <t>Vendido</t>
        </is>
      </c>
      <c r="D58" s="4" t="inlineStr">
        <is>
          <t>1</t>
        </is>
      </c>
      <c r="E58" s="5" t="inlineStr">
        <is>
          <t>270,00</t>
        </is>
      </c>
      <c r="F58" s="4" t="inlineStr">
        <is>
          <t>20.00</t>
        </is>
      </c>
    </row>
    <row collapsed="false" customFormat="false" customHeight="false" hidden="false" ht="12.1" outlineLevel="0" r="59">
      <c r="A59" s="5" t="s">
        <f>=HYPERLINK("https://leilaoonline.net/lote/detalhe/258669", "1001")</f>
      </c>
      <c r="B59" s="4" t="s">
        <f>=HYPERLINK("https://leilaoonline.net/lote/detalhe/258669", "24 un. -  Garrafas de  vinho Chilano")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270,00</t>
        </is>
      </c>
      <c r="F59" s="4" t="inlineStr">
        <is>
          <t>20.00</t>
        </is>
      </c>
    </row>
    <row collapsed="false" customFormat="false" customHeight="false" hidden="false" ht="12.1" outlineLevel="0" r="60">
      <c r="A60" s="5" t="s">
        <f>=HYPERLINK("https://leilaoonline.net/lote/detalhe/258670", "1002")</f>
      </c>
      <c r="B60" s="4" t="s">
        <f>=HYPERLINK("https://leilaoonline.net/lote/detalhe/258670", "24 un. -  Garrafas de  vinho Chilano")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270,00</t>
        </is>
      </c>
      <c r="F60" s="4" t="inlineStr">
        <is>
          <t>20.00</t>
        </is>
      </c>
    </row>
    <row collapsed="false" customFormat="false" customHeight="false" hidden="false" ht="12.1" outlineLevel="0" r="61">
      <c r="A61" s="5" t="s">
        <f>=HYPERLINK("https://leilaoonline.net/lote/detalhe/258671", "1003")</f>
      </c>
      <c r="B61" s="4" t="s">
        <f>=HYPERLINK("https://leilaoonline.net/lote/detalhe/258671", "24 un. -  Garrafas de  vinho Chilano")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270,00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=HYPERLINK("https://leilaoonline.net/lote/detalhe/258672", "1004")</f>
      </c>
      <c r="B62" s="4" t="s">
        <f>=HYPERLINK("https://leilaoonline.net/lote/detalhe/258672", "24 un. -  Garrafas de  vinho Chilano")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270,00</t>
        </is>
      </c>
      <c r="F62" s="4" t="inlineStr">
        <is>
          <t>20.00</t>
        </is>
      </c>
    </row>
    <row collapsed="false" customFormat="false" customHeight="false" hidden="false" ht="12.1" outlineLevel="0" r="63">
      <c r="A63" s="5" t="s">
        <f>=HYPERLINK("https://leilaoonline.net/lote/detalhe/258673", "1005")</f>
      </c>
      <c r="B63" s="4" t="s">
        <f>=HYPERLINK("https://leilaoonline.net/lote/detalhe/258673", "24 un. -  Garrafas de  vinho Chilano")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270,00</t>
        </is>
      </c>
      <c r="F63" s="4" t="inlineStr">
        <is>
          <t>20.00</t>
        </is>
      </c>
    </row>
    <row collapsed="false" customFormat="false" customHeight="false" hidden="false" ht="12.1" outlineLevel="0" r="64">
      <c r="A64" s="5" t="s">
        <f>=HYPERLINK("https://leilaoonline.net/lote/detalhe/258674", "1006")</f>
      </c>
      <c r="B64" s="4" t="s">
        <f>=HYPERLINK("https://leilaoonline.net/lote/detalhe/258674", "24 un. -  Garrafas de  vinho Chilano")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270,00</t>
        </is>
      </c>
      <c r="F64" s="4" t="inlineStr">
        <is>
          <t>20.00</t>
        </is>
      </c>
    </row>
    <row collapsed="false" customFormat="false" customHeight="false" hidden="false" ht="12.1" outlineLevel="0" r="65">
      <c r="A65" s="5" t="s">
        <f>=HYPERLINK("https://leilaoonline.net/lote/detalhe/258675", "1007")</f>
      </c>
      <c r="B65" s="4" t="s">
        <f>=HYPERLINK("https://leilaoonline.net/lote/detalhe/258675", "24 un. -  Garrafas de  vinho Chilano")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270,00</t>
        </is>
      </c>
      <c r="F65" s="4" t="inlineStr">
        <is>
          <t>20.00</t>
        </is>
      </c>
    </row>
    <row collapsed="false" customFormat="false" customHeight="false" hidden="false" ht="12.1" outlineLevel="0" r="66">
      <c r="A66" s="5" t="s">
        <f>=HYPERLINK("https://leilaoonline.net/lote/detalhe/258289", "1018")</f>
      </c>
      <c r="B66" s="4" t="s">
        <f>=HYPERLINK("https://leilaoonline.net/lote/detalhe/258289", "Caixa 12 unidades -  Vinho Peninsula Single Vineyard Syrah 2021")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240,00</t>
        </is>
      </c>
      <c r="F66" s="4" t="inlineStr">
        <is>
          <t>10.00</t>
        </is>
      </c>
    </row>
    <row collapsed="false" customFormat="false" customHeight="false" hidden="false" ht="12.1" outlineLevel="0" r="67">
      <c r="A67" s="5" t="s">
        <f>=HYPERLINK("https://leilaoonline.net/lote/detalhe/258290", "1019")</f>
      </c>
      <c r="B67" s="4" t="s">
        <f>=HYPERLINK("https://leilaoonline.net/lote/detalhe/258290", "Caixa 12 unidades -  Vinho Peninsula Single Vineyard Syrah 2021")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240,00</t>
        </is>
      </c>
      <c r="F67" s="4" t="inlineStr">
        <is>
          <t>10.00</t>
        </is>
      </c>
    </row>
    <row collapsed="false" customFormat="false" customHeight="false" hidden="false" ht="12.1" outlineLevel="0" r="68">
      <c r="A68" s="5" t="s">
        <f>=HYPERLINK("https://leilaoonline.net/lote/detalhe/258284", "1022")</f>
      </c>
      <c r="B68" s="4" t="s">
        <f>=HYPERLINK("https://leilaoonline.net/lote/detalhe/258284", " Caixa 12 unidades - Vinho Peninsula Single Vineyard Syrah  2021")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240,00</t>
        </is>
      </c>
      <c r="F68" s="4" t="inlineStr">
        <is>
          <t>10.00</t>
        </is>
      </c>
    </row>
    <row collapsed="false" customFormat="false" customHeight="false" hidden="false" ht="12.1" outlineLevel="0" r="69">
      <c r="A69" s="5" t="s">
        <f>=HYPERLINK("https://leilaoonline.net/lote/detalhe/258286", "1023")</f>
      </c>
      <c r="B69" s="4" t="s">
        <f>=HYPERLINK("https://leilaoonline.net/lote/detalhe/258286", " Caixa 12 unidades - Vinho Peninsula Single Vineyard Syrah  2021")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240,00</t>
        </is>
      </c>
      <c r="F69" s="4" t="inlineStr">
        <is>
          <t>10.00</t>
        </is>
      </c>
    </row>
    <row collapsed="false" customFormat="false" customHeight="false" hidden="false" ht="12.1" outlineLevel="0" r="70">
      <c r="A70" s="5" t="s">
        <f>=HYPERLINK("https://leilaoonline.net/lote/detalhe/258283", "1024")</f>
      </c>
      <c r="B70" s="4" t="s">
        <f>=HYPERLINK("https://leilaoonline.net/lote/detalhe/258283", " Caixa 12 unidades - Vinho Peninsula Single Vineyard Syrah  2021")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240,00</t>
        </is>
      </c>
      <c r="F70" s="4" t="inlineStr">
        <is>
          <t>10.00</t>
        </is>
      </c>
    </row>
    <row collapsed="false" customFormat="false" customHeight="false" hidden="false" ht="12.1" outlineLevel="0" r="71">
      <c r="A71" s="5" t="s">
        <f>=HYPERLINK("https://leilaoonline.net/lote/detalhe/258285", "1025")</f>
      </c>
      <c r="B71" s="4" t="s">
        <f>=HYPERLINK("https://leilaoonline.net/lote/detalhe/258285", " Caixa 12 unidades - Vinho Peninsula Single Vineyard Syrah  2021")</f>
      </c>
      <c r="C71" s="4" t="inlineStr">
        <is>
          <t>Vendido</t>
        </is>
      </c>
      <c r="D71" s="4" t="inlineStr">
        <is>
          <t>1</t>
        </is>
      </c>
      <c r="E71" s="5" t="inlineStr">
        <is>
          <t>240,00</t>
        </is>
      </c>
      <c r="F71" s="4" t="inlineStr">
        <is>
          <t>10.00</t>
        </is>
      </c>
    </row>
    <row collapsed="false" customFormat="false" customHeight="false" hidden="false" ht="12.1" outlineLevel="0" r="72">
      <c r="A72" s="5" t="s">
        <f>=HYPERLINK("https://leilaoonline.net/lote/detalhe/258287", "1027")</f>
      </c>
      <c r="B72" s="4" t="s">
        <f>=HYPERLINK("https://leilaoonline.net/lote/detalhe/258287", " Caixa 12 unidades - Vinho Peninsula Single Vineyard Syrah  2021")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240,00</t>
        </is>
      </c>
      <c r="F72" s="4" t="inlineStr">
        <is>
          <t>10.00</t>
        </is>
      </c>
    </row>
    <row collapsed="false" customFormat="false" customHeight="false" hidden="false" ht="12.1" outlineLevel="0" r="73">
      <c r="A73" s="5" t="s">
        <f>=HYPERLINK("https://leilaoonline.net/lote/detalhe/258288", "1030")</f>
      </c>
      <c r="B73" s="4" t="s">
        <f>=HYPERLINK("https://leilaoonline.net/lote/detalhe/258288", "Caixa 12 unidades -  Vinho Peninsula Single Vineyard Syrah 2021")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240,00</t>
        </is>
      </c>
      <c r="F73" s="4" t="inlineStr">
        <is>
          <t>10.00</t>
        </is>
      </c>
    </row>
    <row collapsed="false" customFormat="false" customHeight="false" hidden="false" ht="12.1" outlineLevel="0" r="74">
      <c r="A74" s="5" t="s">
        <f>=HYPERLINK("https://leilaoonline.net/lote/detalhe/258273", "1043")</f>
      </c>
      <c r="B74" s="4" t="s">
        <f>=HYPERLINK("https://leilaoonline.net/lote/detalhe/258273", "Caixa 12 unidades -  Vinho Peninsula Single Vineyard Syrah 2021")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240,00</t>
        </is>
      </c>
      <c r="F74" s="4" t="inlineStr">
        <is>
          <t>10.00</t>
        </is>
      </c>
    </row>
    <row collapsed="false" customFormat="false" customHeight="false" hidden="false" ht="12.1" outlineLevel="0" r="75">
      <c r="A75" s="5" t="s">
        <f>=HYPERLINK("https://leilaoonline.net/lote/detalhe/258270", "1044")</f>
      </c>
      <c r="B75" s="4" t="s">
        <f>=HYPERLINK("https://leilaoonline.net/lote/detalhe/258270", "Caixa 12 unidades -  Vinho Peninsula Single Vineyard Syrah 2021")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240,00</t>
        </is>
      </c>
      <c r="F75" s="4" t="inlineStr">
        <is>
          <t>10.00</t>
        </is>
      </c>
    </row>
    <row collapsed="false" customFormat="false" customHeight="false" hidden="false" ht="12.1" outlineLevel="0" r="76">
      <c r="A76" s="5" t="s">
        <f>=HYPERLINK("https://leilaoonline.net/lote/detalhe/258275", "1045")</f>
      </c>
      <c r="B76" s="4" t="s">
        <f>=HYPERLINK("https://leilaoonline.net/lote/detalhe/258275", "Caixa 12 unidades -  Vinho Peninsula Single Vineyard Syrah 2021")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240,00</t>
        </is>
      </c>
      <c r="F76" s="4" t="inlineStr">
        <is>
          <t>10.00</t>
        </is>
      </c>
    </row>
    <row collapsed="false" customFormat="false" customHeight="false" hidden="false" ht="12.1" outlineLevel="0" r="77">
      <c r="A77" s="5" t="s">
        <f>=HYPERLINK("https://leilaoonline.net/lote/detalhe/258272", "1046")</f>
      </c>
      <c r="B77" s="4" t="s">
        <f>=HYPERLINK("https://leilaoonline.net/lote/detalhe/258272", "Caixa 12 unidades -  Vinho Peninsula Single Vineyard Syrah 2021")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240,00</t>
        </is>
      </c>
      <c r="F77" s="4" t="inlineStr">
        <is>
          <t>10.00</t>
        </is>
      </c>
    </row>
    <row collapsed="false" customFormat="false" customHeight="false" hidden="false" ht="12.1" outlineLevel="0" r="78">
      <c r="A78" s="5" t="s">
        <f>=HYPERLINK("https://leilaoonline.net/lote/detalhe/258269", "1047")</f>
      </c>
      <c r="B78" s="4" t="s">
        <f>=HYPERLINK("https://leilaoonline.net/lote/detalhe/258269", "Caixa 12 unidades -  Vinho Peninsula Single Vineyard Syrah 2021")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240,00</t>
        </is>
      </c>
      <c r="F78" s="4" t="inlineStr">
        <is>
          <t>10.00</t>
        </is>
      </c>
    </row>
    <row collapsed="false" customFormat="false" customHeight="false" hidden="false" ht="12.1" outlineLevel="0" r="79">
      <c r="A79" s="5" t="s">
        <f>=HYPERLINK("https://leilaoonline.net/lote/detalhe/258274", "1048")</f>
      </c>
      <c r="B79" s="4" t="s">
        <f>=HYPERLINK("https://leilaoonline.net/lote/detalhe/258274", "Caixa 12 unidades -  Vinho Peninsula Single Vineyard Syrah 2021")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240,00</t>
        </is>
      </c>
      <c r="F79" s="4" t="inlineStr">
        <is>
          <t>10.00</t>
        </is>
      </c>
    </row>
    <row collapsed="false" customFormat="false" customHeight="false" hidden="false" ht="12.1" outlineLevel="0" r="80">
      <c r="A80" s="5" t="s">
        <f>=HYPERLINK("https://leilaoonline.net/lote/detalhe/258271", "1049")</f>
      </c>
      <c r="B80" s="4" t="s">
        <f>=HYPERLINK("https://leilaoonline.net/lote/detalhe/258271", "Caixa 12 unidades -  Vinho Peninsula Single Vineyard Syrah 2021")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240,00</t>
        </is>
      </c>
      <c r="F80" s="4" t="inlineStr">
        <is>
          <t>10.00</t>
        </is>
      </c>
    </row>
    <row collapsed="false" customFormat="false" customHeight="false" hidden="false" ht="12.1" outlineLevel="0" r="81">
      <c r="A81" s="5" t="s">
        <f>=HYPERLINK("https://leilaoonline.net/lote/detalhe/258292", "1051")</f>
      </c>
      <c r="B81" s="4" t="s">
        <f>=HYPERLINK("https://leilaoonline.net/lote/detalhe/258292", " Caixa 12 unidades - Vinho Peninsula Single Vineyard Syrah 2021")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240,00</t>
        </is>
      </c>
      <c r="F81" s="4" t="inlineStr">
        <is>
          <t>10.00</t>
        </is>
      </c>
    </row>
    <row collapsed="false" customFormat="false" customHeight="false" hidden="false" ht="12.1" outlineLevel="0" r="82">
      <c r="A82" s="5" t="s">
        <f>=HYPERLINK("https://leilaoonline.net/lote/detalhe/258294", "1052")</f>
      </c>
      <c r="B82" s="4" t="s">
        <f>=HYPERLINK("https://leilaoonline.net/lote/detalhe/258294", " Caixa 12 unidades - Vinho Peninsula Single Vineyard Syrah 2021")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240,00</t>
        </is>
      </c>
      <c r="F82" s="4" t="inlineStr">
        <is>
          <t>10.00</t>
        </is>
      </c>
    </row>
    <row collapsed="false" customFormat="false" customHeight="false" hidden="false" ht="12.1" outlineLevel="0" r="83">
      <c r="A83" s="5" t="s">
        <f>=HYPERLINK("https://leilaoonline.net/lote/detalhe/258291", "1053")</f>
      </c>
      <c r="B83" s="4" t="s">
        <f>=HYPERLINK("https://leilaoonline.net/lote/detalhe/258291", " Caixa 12 unidades - Vinho Peninsula Single Vineyard Syrah 2021")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240,00</t>
        </is>
      </c>
      <c r="F83" s="4" t="inlineStr">
        <is>
          <t>10.00</t>
        </is>
      </c>
    </row>
    <row collapsed="false" customFormat="false" customHeight="false" hidden="false" ht="12.1" outlineLevel="0" r="84">
      <c r="A84" s="5" t="s">
        <f>=HYPERLINK("https://leilaoonline.net/lote/detalhe/258293", "1054")</f>
      </c>
      <c r="B84" s="4" t="s">
        <f>=HYPERLINK("https://leilaoonline.net/lote/detalhe/258293", " Caixa 12 unidades - Vinho Peninsula Single Vineyard Syrah 2021")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240,00</t>
        </is>
      </c>
      <c r="F84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2026-08-12T23:41:21.00Z</dcterms:created>
  <dc:creator>Tellks Tecnologia</dc:creator>
  <cp:revision>0</cp:revision>
</cp:coreProperties>
</file>