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- FRESADORAS - BRITADORES - USINAS DE ASFALTO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=HYPERLINK("https://leilaoonline.net/lote/detalhe/253883", "418")</f>
      </c>
      <c r="B11" s="4" t="s">
        <f>=HYPERLINK("https://leilaoonline.net/lote/detalhe/253883", "  12 CH SUPORTE RADIADOR - DIMENSÕES: 4,7X275X587. - LOC. PORTO ALEGRE/RS")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8.600,00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=HYPERLINK("https://leilaoonline.net/lote/detalhe/253877", "425")</f>
      </c>
      <c r="B12" s="4" t="s">
        <f>=HYPERLINK("https://leilaoonline.net/lote/detalhe/253877", "  1 ESTRURA DE FIXAÇÃO -  TUBUL FIBRAS C202 MTD CJ - APLICADA NO SILO DOSADOR. - PLQ.2842805. - LOC. PORTO ALEGRE/RS")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7.600,00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=HYPERLINK("https://leilaoonline.net/lote/detalhe/253897", "449")</f>
      </c>
      <c r="B13" s="4" t="s">
        <f>=HYPERLINK("https://leilaoonline.net/lote/detalhe/253897", "  4 PAINEIS DE CONTROLE PNEUMÁTICO SILO QUENTE MONTADO CONJUNTO ASCOVAL - 265X570X600 - PAINEL CONTROLE PNEUMÁTICO MISTURADOR MONTADO CONJUNTO ASCOVAL. - 315X620X750. - PLQ.2400001/PLQ.2400002. - LOCÇ. PORTO ALEGRE/RS")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18.700,00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=HYPERLINK("https://leilaoonline.net/lote/detalhe/253892", "464")</f>
      </c>
      <c r="B14" s="4" t="s">
        <f>=HYPERLINK("https://leilaoonline.net/lote/detalhe/253892", "  1 QUEIMADOR P/ GÁS NATRAL FBR - ITALIA. (CH4) - PLQ.7020800. - LOC. PORTO ALEGRE/RS")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=HYPERLINK("https://leilaoonline.net/lote/detalhe/253896", "466")</f>
      </c>
      <c r="B15" s="4" t="s">
        <f>=HYPERLINK("https://leilaoonline.net/lote/detalhe/253896", "  1 ESTRUTURA TUBUL FIBRAS C202 MTD CJ. - PLQ.2842805. - LOC. PORTO ALEGRE/RS")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7.600,00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=HYPERLINK("https://leilaoonline.net/lote/detalhe/253903", "467")</f>
      </c>
      <c r="B16" s="4" t="s">
        <f>=HYPERLINK("https://leilaoonline.net/lote/detalhe/253903", "  1 CÂMARA COMBUSTÃO UACF17MTD. - PLQ.7109066. - LOC. PORTO ALEGRE/RS")</f>
      </c>
      <c r="C16" s="4" t="inlineStr">
        <is>
          <t>Vendido</t>
        </is>
      </c>
      <c r="D16" s="4" t="inlineStr">
        <is>
          <t>1</t>
        </is>
      </c>
      <c r="E16" s="5" t="inlineStr">
        <is>
          <t>3.900,00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=HYPERLINK("https://leilaoonline.net/lote/detalhe/253900", "472")</f>
      </c>
      <c r="B17" s="4" t="s">
        <f>=HYPERLINK("https://leilaoonline.net/lote/detalhe/253900", "  1 SISTEMA DE NIVELAÇÃO DO SILO DOSADOR. - PLQ.7103033. - LOC. PORTO ALEGRE/RS")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5.400,00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=HYPERLINK("https://leilaoonline.net/lote/detalhe/253904", "476")</f>
      </c>
      <c r="B18" s="4" t="s">
        <f>=HYPERLINK("https://leilaoonline.net/lote/detalhe/253904", "  2 MOTOREDUTORES MR CI 140 UO2H - HB2 160L 6 380 - 60 B5/71 B7 - PLQ.7122253/PLQ.7122254. - LOC. PORTO ALEGRE/RS")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19.700,00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=HYPERLINK("https://leilaoonline.net/lote/detalhe/253884", "485")</f>
      </c>
      <c r="B19" s="4" t="s">
        <f>=HYPERLINK("https://leilaoonline.net/lote/detalhe/253884", "  5 PIVÔS DO ROLAMENTO - ROLETE DE APOIO DEXT 360. - PLQ.127675/PLQ.7097977. - LOC. PORTO ALEGRE/RS")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4.900,00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=HYPERLINK("https://leilaoonline.net/lote/detalhe/253899", "486")</f>
      </c>
      <c r="B20" s="4" t="s">
        <f>=HYPERLINK("https://leilaoonline.net/lote/detalhe/253899", "  1 KIT CHAPA DE DESGASTE MISTURADOR MONTADO CONJUNTO - 594X1512X2586. - PLQ.2482258. - LOC. PORTO ALEGRE/RS")</f>
      </c>
      <c r="C20" s="4" t="inlineStr">
        <is>
          <t>Vendido</t>
        </is>
      </c>
      <c r="D20" s="4" t="inlineStr">
        <is>
          <t>1</t>
        </is>
      </c>
      <c r="E20" s="5" t="inlineStr">
        <is>
          <t>2.900,00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=HYPERLINK("https://leilaoonline.net/lote/detalhe/253902", "509")</f>
      </c>
      <c r="B21" s="4" t="s">
        <f>=HYPERLINK("https://leilaoonline.net/lote/detalhe/253902", "  1 VÁLVULA EMERGÊNCIA 0850 MONTADO CONJUNTO - 952X1006X1095. - PLQ.2397490. - LOC. PORTO ALEGRE/RS")</f>
      </c>
      <c r="C21" s="4" t="inlineStr">
        <is>
          <t>Vendido</t>
        </is>
      </c>
      <c r="D21" s="4" t="inlineStr">
        <is>
          <t>1</t>
        </is>
      </c>
      <c r="E21" s="5" t="inlineStr">
        <is>
          <t>2.300,00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=HYPERLINK("https://leilaoonline.net/lote/detalhe/253882", "512")</f>
      </c>
      <c r="B22" s="4" t="s">
        <f>=HYPERLINK("https://leilaoonline.net/lote/detalhe/253882", "  6 ITENS. - TRANSIÇÕES 0960X460X1330 - 1006X1744X2126 / CURVA TUBULAÇÃO D550 SOLDADO CONJUNTO - 1002X550 / TUBULAÇÃO  550 COM SAÍDA DE AR SOLDADO CONJUNTO / TUBULAÇÃO D800X1306 COM FURO Ø206 SOLDADO CONJUNTO - 900x1306x900 /  TUBULAÇÃO D800X2037 C/ENTRADA DE AR - 922X2037X978. - PLQ.2397390/PLQ.706")</f>
      </c>
      <c r="C22" s="4" t="inlineStr">
        <is>
          <t>Vendido</t>
        </is>
      </c>
      <c r="D22" s="4" t="inlineStr">
        <is>
          <t>1</t>
        </is>
      </c>
      <c r="E22" s="5" t="inlineStr">
        <is>
          <t>12.200,00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=HYPERLINK("https://leilaoonline.net/lote/detalhe/253901", "513")</f>
      </c>
      <c r="B23" s="4" t="s">
        <f>=HYPERLINK("https://leilaoonline.net/lote/detalhe/253901", "  16 CORRIMÕES EMB TRAS ESQ SD CJ. - PLQ.7084824. - LOC. PORTO ALEGRE/RS")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=HYPERLINK("https://leilaoonline.net/lote/detalhe/253906", "516")</f>
      </c>
      <c r="B24" s="4" t="s">
        <f>=HYPERLINK("https://leilaoonline.net/lote/detalhe/253906", "  2 ESTRUTURAS TUBULAÇÃO DE AR 60HZ 380/440V. - PLQ.2421278. - LOC. PORTO ALEGRE/RS")</f>
      </c>
      <c r="C24" s="4" t="inlineStr">
        <is>
          <t>Vendido</t>
        </is>
      </c>
      <c r="D24" s="4" t="inlineStr">
        <is>
          <t>1</t>
        </is>
      </c>
      <c r="E24" s="5" t="inlineStr">
        <is>
          <t>6.400,00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=HYPERLINK("https://leilaoonline.net/lote/detalhe/253880", "519")</f>
      </c>
      <c r="B25" s="4" t="s">
        <f>=HYPERLINK("https://leilaoonline.net/lote/detalhe/253880", "  16 PROTETORES LATERAL DE FIBRA 2312X500. - PLQ.2571505. - LOC. PORTO ALEGRE/RS")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9.600,00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=HYPERLINK("https://leilaoonline.net/lote/detalhe/253895", "520")</f>
      </c>
      <c r="B26" s="4" t="s">
        <f>=HYPERLINK("https://leilaoonline.net/lote/detalhe/253895", "  7 GUIAS CURVA ELEVADOR DE ARRASTE 1767 SOLDADO CONJUNTO. - PLQ.7071199. - LOC. PORTO ALEGRE/RS")</f>
      </c>
      <c r="C26" s="4" t="inlineStr">
        <is>
          <t>Vendido</t>
        </is>
      </c>
      <c r="D26" s="4" t="inlineStr">
        <is>
          <t>1</t>
        </is>
      </c>
      <c r="E26" s="5" t="inlineStr">
        <is>
          <t>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=HYPERLINK("https://leilaoonline.net/lote/detalhe/253881", "521")</f>
      </c>
      <c r="B27" s="4" t="s">
        <f>=HYPERLINK("https://leilaoonline.net/lote/detalhe/253881", "  1 TRANSIÇÃO 0925X01035 - 900X1035X1063. - PLQ.2397415. - LOC. PORTO ALEGRE/RS")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=HYPERLINK("https://leilaoonline.net/lote/detalhe/253879", "524")</f>
      </c>
      <c r="B28" s="4" t="s">
        <f>=HYPERLINK("https://leilaoonline.net/lote/detalhe/253879", "  1 ESTRUTURA CÂMARA DE COMBUSTÃO MC-10 UAB18. - PLQ.7109064. - LOC. PORTO ALEGRE/RS")</f>
      </c>
      <c r="C28" s="4" t="inlineStr">
        <is>
          <t>Vendido</t>
        </is>
      </c>
      <c r="D28" s="4" t="inlineStr">
        <is>
          <t>1</t>
        </is>
      </c>
      <c r="E28" s="5" t="inlineStr">
        <is>
          <t>4.000,00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=HYPERLINK("https://leilaoonline.net/lote/detalhe/253898", "533")</f>
      </c>
      <c r="B29" s="4" t="s">
        <f>=HYPERLINK("https://leilaoonline.net/lote/detalhe/253898", "  3 CALHAS DE DESCARGA DO ELEVADOR DE ARRASTE USINA MTD CJ. - PLQ.2655139. - LOC. PORTO ALEGRE/RS")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=HYPERLINK("https://leilaoonline.net/lote/detalhe/253888", "537")</f>
      </c>
      <c r="B30" s="4" t="s">
        <f>=HYPERLINK("https://leilaoonline.net/lote/detalhe/253888", "  232 MANGUEIRAS DE BORRACHA SEM ACESSÓRIO. - PLQ.146060. - LOC. PORTO ALEGRE/RS")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=HYPERLINK("https://leilaoonline.net/lote/detalhe/253905", "544")</f>
      </c>
      <c r="B31" s="4" t="s">
        <f>=HYPERLINK("https://leilaoonline.net/lote/detalhe/253905", "  1 TUBULAÇÃO E BOMBA CARREGAMENTO DE CAP TA   TM VALSUL / 1 CONJUNTO AGITADORES POSIÇÃO 1 PARA TANQUE MASTER MONTADO VALSUL. - PLQ.2482241/PLQ.7162909/PLQ.7163364/PLQ.7162893. - LOC. PORTO ALEGRE/RS")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14.300,00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=HYPERLINK("https://leilaoonline.net/lote/detalhe/253893", "551")</f>
      </c>
      <c r="B32" s="4" t="s">
        <f>=HYPERLINK("https://leilaoonline.net/lote/detalhe/253893", "  7 ITENS. - TRANSIÇÃO 0825X1500X380 SOLDADO CONJUNTO - 900X1632X1843 / VÁLVULA DE SEGURANÇA AR FRIO UACF/ TUBULAÇÃO D800X907 SOLDADO CONJUNTO - 907X977X957 / TUBULAÇÃO D640X4671 AR SOLDADO CONJUNTO. / VÁLVULA SEGURANÇA ENTRADA AR FRIO MONTADO CONJUNTO - 997X700X640 / ARTICULAÇÃO 603X702X410. - PLQ.")</f>
      </c>
      <c r="C32" s="4" t="inlineStr">
        <is>
          <t>Vendido</t>
        </is>
      </c>
      <c r="D32" s="4" t="inlineStr">
        <is>
          <t>1</t>
        </is>
      </c>
      <c r="E32" s="5" t="inlineStr">
        <is>
          <t>17.500,00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=HYPERLINK("https://leilaoonline.net/lote/detalhe/253890", "552")</f>
      </c>
      <c r="B33" s="4" t="s">
        <f>=HYPERLINK("https://leilaoonline.net/lote/detalhe/253890", "  3 ARTICULÇÕES PENDULARES. - PLQ.891835. - LOC. PORTO ALEGRE/RS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=HYPERLINK("https://leilaoonline.net/lote/detalhe/253889", "554")</f>
      </c>
      <c r="B34" s="4" t="s">
        <f>=HYPERLINK("https://leilaoonline.net/lote/detalhe/253889", "  17 POLIAS DA CORREIA V. - PLQ.67151. - LOC. PORTO ALEGRE/RS")</f>
      </c>
      <c r="C34" s="4" t="inlineStr">
        <is>
          <t>Vendido</t>
        </is>
      </c>
      <c r="D34" s="4" t="inlineStr">
        <is>
          <t>1</t>
        </is>
      </c>
      <c r="E34" s="5" t="inlineStr">
        <is>
          <t>2.700,00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=HYPERLINK("https://leilaoonline.net/lote/detalhe/253885", "561")</f>
      </c>
      <c r="B35" s="4" t="s">
        <f>=HYPERLINK("https://leilaoonline.net/lote/detalhe/253885", "  2 ESTRUTURAS ARTICULAÇÃO MTO CJ; WIRTGEN. - PLQ.2571480. - LOC. PORTO ALEGRE/RS")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5.300,00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=HYPERLINK("https://leilaoonline.net/lote/detalhe/253907", "579")</f>
      </c>
      <c r="B36" s="4" t="s">
        <f>=HYPERLINK("https://leilaoonline.net/lote/detalhe/253907", "  3 BANCOS DE CAPACITORES DICEL ENG. 440V/50Hz. - PLQ.7011690/PLQ.7011691. - LOC. PORTO ALEGRE/RS")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8.100,00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=HYPERLINK("https://leilaoonline.net/lote/detalhe/253908", "580")</f>
      </c>
      <c r="B37" s="4" t="s">
        <f>=HYPERLINK("https://leilaoonline.net/lote/detalhe/253908", "  2 ELICOIDAIS "CARACOL". - PLQ.2559029. - LOC. PORTO ALEGRE/RS")</f>
      </c>
      <c r="C37" s="4" t="inlineStr">
        <is>
          <t>Vendido</t>
        </is>
      </c>
      <c r="D37" s="4" t="inlineStr">
        <is>
          <t>1</t>
        </is>
      </c>
      <c r="E37" s="5" t="inlineStr">
        <is>
          <t>2.400,00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=HYPERLINK("https://leilaoonline.net/lote/detalhe/253878", "585")</f>
      </c>
      <c r="B38" s="4" t="s">
        <f>=HYPERLINK("https://leilaoonline.net/lote/detalhe/253878", "  3 BANCOS DE CAPACITORES WEG 440/60 &gt;  - PLQ.7011690. - LOC. PORTO ALEGRE/RS          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=HYPERLINK("https://leilaoonline.net/lote/detalhe/253914", "619")</f>
      </c>
      <c r="B39" s="4" t="s">
        <f>=HYPERLINK("https://leilaoonline.net/lote/detalhe/253914", "  150 TAMPAS DO PAINEL DE INSTRUMENTOS WIRTGEN; A4GV71. - PLQ.1505270. - LOC. PORTO ALEGRE/RS")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=HYPERLINK("https://leilaoonline.net/lote/detalhe/253886", "634")</f>
      </c>
      <c r="B40" s="4" t="s">
        <f>=HYPERLINK("https://leilaoonline.net/lote/detalhe/253886", "  1 SILENCIADOR SEW 24,8 CV. - 58856. - LOC. PORTRO ALEGRE/RS")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=HYPERLINK("https://leilaoonline.net/lote/detalhe/253887", "636")</f>
      </c>
      <c r="B41" s="4" t="s">
        <f>=HYPERLINK("https://leilaoonline.net/lote/detalhe/253887", "  4 UNIDADES DE HIDRÁULICA COM BOM 50HZ; WIRTGEN. - PLQ.7013263. - LOC. PORTO ALEGRE/RS")</f>
      </c>
      <c r="C41" s="4" t="inlineStr">
        <is>
          <t>Vendido</t>
        </is>
      </c>
      <c r="D41" s="4" t="inlineStr">
        <is>
          <t>1</t>
        </is>
      </c>
      <c r="E41" s="5" t="inlineStr">
        <is>
          <t>6.300,00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=HYPERLINK("https://leilaoonline.net/lote/detalhe/253891", "637")</f>
      </c>
      <c r="B42" s="4" t="s">
        <f>=HYPERLINK("https://leilaoonline.net/lote/detalhe/253891", "  1 CAPO FRONTAL. - PLQ.2538213. - LOC. PORTO ALEGRE/RS")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=HYPERLINK("https://leilaoonline.net/lote/detalhe/253909", "640")</f>
      </c>
      <c r="B43" s="4" t="s">
        <f>=HYPERLINK("https://leilaoonline.net/lote/detalhe/253909", "  10 CHICOTES CONTROLE DO ELEVADOR INOVA HAMM. - PLQ.2630316. - LOC. PORTO ALEGRE/RS")</f>
      </c>
      <c r="C43" s="4" t="inlineStr">
        <is>
          <t>Vendido</t>
        </is>
      </c>
      <c r="D43" s="4" t="inlineStr">
        <is>
          <t>1</t>
        </is>
      </c>
      <c r="E43" s="5" t="inlineStr">
        <is>
          <t>6.800,00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=HYPERLINK("https://leilaoonline.net/lote/detalhe/253911", "644")</f>
      </c>
      <c r="B44" s="4" t="s">
        <f>=HYPERLINK("https://leilaoonline.net/lote/detalhe/253911", "  23 DESBALANCEAMENTOS ROLO COMPACTADOR HAMM. - PLQ.HAMM. - LOC. PORTO ALEGRE/RS")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19.900,00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=HYPERLINK("https://leilaoonline.net/lote/detalhe/253910", "645")</f>
      </c>
      <c r="B45" s="4" t="s">
        <f>=HYPERLINK("https://leilaoonline.net/lote/detalhe/253910", "  12 CALHAS INTERNAS DO SECADOR. - PLQ.7083616. - LOC. PORTO ALEGRE/RS")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=HYPERLINK("https://leilaoonline.net/lote/detalhe/253894", "668")</f>
      </c>
      <c r="B46" s="4" t="s">
        <f>=HYPERLINK("https://leilaoonline.net/lote/detalhe/253894", "  1 EXAUSTOR COM MOTOR WEG EUROAIR 20 CV. - PLQ.2914480. - LOC. PORTO ALEGRE/RS")</f>
      </c>
      <c r="C46" s="4" t="inlineStr">
        <is>
          <t>Vendido</t>
        </is>
      </c>
      <c r="D46" s="4" t="inlineStr">
        <is>
          <t>1</t>
        </is>
      </c>
      <c r="E46" s="5" t="inlineStr">
        <is>
          <t>14.100,00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=HYPERLINK("https://leilaoonline.net/lote/detalhe/253913", "676")</f>
      </c>
      <c r="B47" s="4" t="s">
        <f>=HYPERLINK("https://leilaoonline.net/lote/detalhe/253913", "  149 ITENS. - KIT CHICOTES ELETRICOS DA BATERIA W100 1110 E VALVULA DE RETENÇÃO / CONTROLADOR WITOS - KIT CHICOTE / UNIDADE ELETRONICA COM CARCAÇA. - PLQ.146344/PLQ.2051355/PLQ.2498777. - LOC. PORTO ALEGRE/RS")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19.000,00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=HYPERLINK("https://leilaoonline.net/lote/detalhe/253917", "686")</f>
      </c>
      <c r="B48" s="4" t="s">
        <f>=HYPERLINK("https://leilaoonline.net/lote/detalhe/253917", "  1 TRANSIÇÃO; SOLDADO CONJUNTO. - PLQ.7115591. - LOC. PORTO ALEGRE/RS")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5.200,00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=HYPERLINK("https://leilaoonline.net/lote/detalhe/253912", "700")</f>
      </c>
      <c r="B49" s="4" t="s">
        <f>=HYPERLINK("https://leilaoonline.net/lote/detalhe/253912", "  6 ITENS. - ABRAÇADEIRA DE FIXAÇÃO / LUVA D750 SOLDADO CONJUNTO TAMANHO: 0759X400 /  KIT DE REPARO ID14743. - PLQ.7067211/PLQ.7069372/PLQ.7108756. - LOC. PORTO ALEGRE")</f>
      </c>
      <c r="C49" s="4" t="inlineStr">
        <is>
          <t>Vendido</t>
        </is>
      </c>
      <c r="D49" s="4" t="inlineStr">
        <is>
          <t>1</t>
        </is>
      </c>
      <c r="E49" s="5" t="inlineStr">
        <is>
          <t>3.100,00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=HYPERLINK("https://leilaoonline.net/lote/detalhe/253916", "710")</f>
      </c>
      <c r="B50" s="4" t="s">
        <f>=HYPERLINK("https://leilaoonline.net/lote/detalhe/253916", "  2 BANCOS DE CAPACITADORES - ESTRUTURA TUBULAÇÃO FIBRAS C101 MTD CJ. - PLQ.7010005. - LOC. PORTO ALEGRE/RS")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5.400,00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=HYPERLINK("https://leilaoonline.net/lote/detalhe/253924", "714")</f>
      </c>
      <c r="B51" s="4" t="s">
        <f>=HYPERLINK("https://leilaoonline.net/lote/detalhe/253924", "  1 ESTRUTURA DE FIXAÇÃO. - PLQ.2842805. - LOC. PORTO ALEGRE/RS")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7.600,00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=HYPERLINK("https://leilaoonline.net/lote/detalhe/253928", "720")</f>
      </c>
      <c r="B52" s="4" t="s">
        <f>=HYPERLINK("https://leilaoonline.net/lote/detalhe/253928", "  1 CAPÔ SD ESQ. - PLQ.2552790. - LOC. PORTO ALEGRE/RS")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=HYPERLINK("https://leilaoonline.net/lote/detalhe/253920", "721")</f>
      </c>
      <c r="B53" s="4" t="s">
        <f>=HYPERLINK("https://leilaoonline.net/lote/detalhe/253920", "   6 ITENS. - CONJUNTOS-ROTOR EXAUSTOR SOLDADO CONJUNTO / BASE MEDIDOR DE VAZÃO. - PLQ.7032848/PLQ.7106644. - LOC. PORTO ALEGRE/RS")</f>
      </c>
      <c r="C53" s="4" t="inlineStr">
        <is>
          <t>Vendido</t>
        </is>
      </c>
      <c r="D53" s="4" t="inlineStr">
        <is>
          <t>1</t>
        </is>
      </c>
      <c r="E53" s="5" t="inlineStr">
        <is>
          <t>2.300,00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=HYPERLINK("https://leilaoonline.net/lote/detalhe/253923", "739")</f>
      </c>
      <c r="B54" s="4" t="s">
        <f>=HYPERLINK("https://leilaoonline.net/lote/detalhe/253923", "  1 ESTRUTURA TUBULAÇÃO FIBRAS C101 MTD CJ. - PLQ.2842805. - LOC. PORTO ALEGRE/RS")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7.600,00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=HYPERLINK("https://leilaoonline.net/lote/detalhe/253918", "740")</f>
      </c>
      <c r="B55" s="4" t="s">
        <f>=HYPERLINK("https://leilaoonline.net/lote/detalhe/253918", "  13 SUPORTES TOLDO TRASEIRO. - PLQ.2583863. - LOC. PORTO ALEGRE/RS")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5.100,00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=HYPERLINK("https://leilaoonline.net/lote/detalhe/253915", "756")</f>
      </c>
      <c r="B56" s="4" t="s">
        <f>=HYPERLINK("https://leilaoonline.net/lote/detalhe/253915", "  1 VIDRO LATERAL CAB. OPERADOR. - PLQ.7007611. - LOC. PORTO ALEGRE/RS")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=HYPERLINK("https://leilaoonline.net/lote/detalhe/253925", "757")</f>
      </c>
      <c r="B57" s="4" t="s">
        <f>=HYPERLINK("https://leilaoonline.net/lote/detalhe/253925", "  4 ITENS. - VIDRO JANELA CABINE / JANELA DA CABINE- COBERTURA COMPL  #A2-985.60.660 / COBERTURA- TUBO 181,8X35,6X1105LG 20MNV6V. - PLQ.194554/PLQ.2197983/PLQ.2563350. - LOC. PORTO ALEGRE")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14.500,00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=HYPERLINK("https://leilaoonline.net/lote/detalhe/253921", "772")</f>
      </c>
      <c r="B58" s="4" t="s">
        <f>=HYPERLINK("https://leilaoonline.net/lote/detalhe/253921", "  7 ITENS. - FACA DO TAMPER LADO ESQUERDO DIREITO / SEGMENTO 2A CONJUNTO SOLDADO / BOMBA DE EMUILSÃO /  MEDIDOR DE VAZÃO. - PLQ.2003833/PLQ.2333473/PLQ.7093393/PLQ.7331289. - LOC. PORTO ALEGRE/RS")</f>
      </c>
      <c r="C58" s="4" t="inlineStr">
        <is>
          <t>Vendido</t>
        </is>
      </c>
      <c r="D58" s="4" t="inlineStr">
        <is>
          <t>1</t>
        </is>
      </c>
      <c r="E58" s="5" t="inlineStr">
        <is>
          <t>14.700,00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=HYPERLINK("https://leilaoonline.net/lote/detalhe/253927", "775")</f>
      </c>
      <c r="B59" s="4" t="s">
        <f>=HYPERLINK("https://leilaoonline.net/lote/detalhe/253927", "  1 BOMBA DE EMULSÃO - COLETOR ADIÇÃO POLÍMERO SOLDADO CONJUNTO. - PLQ.152981. - LOC. PÇORTO ALEGRE/RS")</f>
      </c>
      <c r="C59" s="4" t="inlineStr">
        <is>
          <t>Vendido</t>
        </is>
      </c>
      <c r="D59" s="4" t="inlineStr">
        <is>
          <t>1</t>
        </is>
      </c>
      <c r="E59" s="5" t="inlineStr">
        <is>
          <t>5.300,00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=HYPERLINK("https://leilaoonline.net/lote/detalhe/253919", "777")</f>
      </c>
      <c r="B60" s="4" t="s">
        <f>=HYPERLINK("https://leilaoonline.net/lote/detalhe/253919", "  1 RAMPA DE EMBARQUE PARA ELEVAÇÃO DE VEÍCULOS. MOD. THS0018; CAPACIDADE DE CARGA 30 TON. COMPRIMENTO 4200MM; POTÊNCIA 15CV; PRESSÃO DE TRABALHO 160BAR; PISO EM CHAPA ANTIDERRAPANTE; TEMPO DE SUBIDA 95 SEGUNDOS; TEMPO DE DESCIDA 35 SEGUNDO (CARGA MÁXIMA) - PLQ.7113142. - LOC. PORTO ALEGRE/RS")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49.100,00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=HYPERLINK("https://leilaoonline.net/lote/detalhe/253926", "10040")</f>
      </c>
      <c r="B61" s="4" t="s">
        <f>=HYPERLINK("https://leilaoonline.net/lote/detalhe/253926", "  13 TRAVESSAS FIX TELA SOLDADA - BOMBA NEMO NM021 60HZ; NETZSCH DO BRASIL. - PLQ.2420322. - LOC. PORTO ALEGRE/RS")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=HYPERLINK("https://leilaoonline.net/lote/detalhe/253922", "10042")</f>
      </c>
      <c r="B62" s="4" t="s">
        <f>=HYPERLINK("https://leilaoonline.net/lote/detalhe/253922", "  6 BOMBAS NEMO NM021 60HZ - HELICOIDAL ESPIRAL 0190X2437 WAN. - PLQ.7003538. - LOC. PORTO ALEGRE/RS")</f>
      </c>
      <c r="C62" s="4" t="inlineStr">
        <is>
          <t>Vendido</t>
        </is>
      </c>
      <c r="D62" s="4" t="inlineStr">
        <is>
          <t>1</t>
        </is>
      </c>
      <c r="E62" s="5" t="inlineStr">
        <is>
          <t>15.600,00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=HYPERLINK("https://leilaoonline.net/lote/detalhe/253959", "10100")</f>
      </c>
      <c r="B63" s="4" t="s">
        <f>=HYPERLINK("https://leilaoonline.net/lote/detalhe/253959", "  142 PLACAS D-51-VP-071-G ID17180:I. - FRESADORA DE ASFALTO, PAVIMENTADORAS DE CONCRETO E RECICLADORAS. - PLQ.17180. - LOC. PORTO ALEGRE/RS")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=HYPERLINK("https://leilaoonline.net/lote/detalhe/253939", "10101")</f>
      </c>
      <c r="B64" s="4" t="s">
        <f>=HYPERLINK("https://leilaoonline.net/lote/detalhe/253939", "  31 COXINS DE ENCOSTO DA CORREIA. - FRESADORA DE ASFALTO, PAVIMENTADORAS DE CONCRETO E RECICLADORAS. - PLQ.51489. - LOC. PORTO ALEGRE/RS")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4.700,00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=HYPERLINK("https://leilaoonline.net/lote/detalhe/253932", "10102")</f>
      </c>
      <c r="B65" s="4" t="s">
        <f>=HYPERLINK("https://leilaoonline.net/lote/detalhe/253932", "  1 BRAÇO ESTIC ID67149. - FRESADORA DE ASFALTO W2000DC. - PLQ.67149. - LOC. PORTO ALEGRE/RS")</f>
      </c>
      <c r="C65" s="4" t="inlineStr">
        <is>
          <t>Vendido</t>
        </is>
      </c>
      <c r="D65" s="4" t="inlineStr">
        <is>
          <t>1</t>
        </is>
      </c>
      <c r="E65" s="5" t="inlineStr">
        <is>
          <t>2.900,00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=HYPERLINK("https://leilaoonline.net/lote/detalhe/253956", "10103")</f>
      </c>
      <c r="B66" s="4" t="s">
        <f>=HYPERLINK("https://leilaoonline.net/lote/detalhe/253956", "  3 KIT'S DE VEDAÇÃO. - PAVIMENTADORA DE CONCRETO. - PLQ.75832. - LOC. PORTO ALEGRE/RS")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=HYPERLINK("https://leilaoonline.net/lote/detalhe/253948", "10105")</f>
      </c>
      <c r="B67" s="4" t="s">
        <f>=HYPERLINK("https://leilaoonline.net/lote/detalhe/253948", "  82 ISO8434-1 CRR L15XM14X1,5. - FRESADORA DE ASFALTO W1900 / RECICLADORA WR2500. - PLQ.118910. - LOC. PORTO ALEGRE/RS")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=HYPERLINK("https://leilaoonline.net/lote/detalhe/253929", "10107")</f>
      </c>
      <c r="B68" s="4" t="s">
        <f>=HYPERLINK("https://leilaoonline.net/lote/detalhe/253929", "  2 UNIDADES DE ACOPL ID135110. - FRESADORA DE ASFALTO W2000 / W1900. - PLQ.135110. - LOC. PORTO ALEGRE/RS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25.600,00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=HYPERLINK("https://leilaoonline.net/lote/detalhe/253962", "10108")</f>
      </c>
      <c r="B69" s="4" t="s">
        <f>=HYPERLINK("https://leilaoonline.net/lote/detalhe/253962", "  2 SUPORTES POLIA RETORNO. - MINERADORA. - PLQ.140772. - LOC. PORTO ALEGRE/RS")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6.100,00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=HYPERLINK("https://leilaoonline.net/lote/detalhe/253990", "10109")</f>
      </c>
      <c r="B70" s="4" t="s">
        <f>=HYPERLINK("https://leilaoonline.net/lote/detalhe/253990", "  1 EXTENSÃO DA PROTEÇÃO LATERAL. - RECICLADORAS. - PLQ.198981. - LOC. PORTO ALEGRE/RS")</f>
      </c>
      <c r="C70" s="4" t="inlineStr">
        <is>
          <t>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=HYPERLINK("https://leilaoonline.net/lote/detalhe/253960", "10110")</f>
      </c>
      <c r="B71" s="4" t="s">
        <f>=HYPERLINK("https://leilaoonline.net/lote/detalhe/253960", "  2 CARCAÇAS 0715X259 GJS-500-7. - ROLOS HD14. - PLQ.499030. - LOC. PORTO ALEGRE/RS")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15.100,00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=HYPERLINK("https://leilaoonline.net/lote/detalhe/253942", "10111")</f>
      </c>
      <c r="B72" s="4" t="s">
        <f>=HYPERLINK("https://leilaoonline.net/lote/detalhe/253942", "  1 AUTOMATISMO MEC P/QUEIM MC CJ&gt; - USINAS DE ASFALTO. - PLQ.7081999. - LOC. PORTO ALEGRE/RS")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=HYPERLINK("https://leilaoonline.net/lote/detalhe/253957", "10112")</f>
      </c>
      <c r="B73" s="4" t="s">
        <f>=HYPERLINK("https://leilaoonline.net/lote/detalhe/253957", "  2 EXCENTRICOS. - ROLO 3520 - PLQ.866067. - LOC. PORTO ALEGRE/RS")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13.700,00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=HYPERLINK("https://leilaoonline.net/lote/detalhe/253943", "10113")</f>
      </c>
      <c r="B74" s="4" t="s">
        <f>=HYPERLINK("https://leilaoonline.net/lote/detalhe/253943", "  2 SURDINAS. - ROLO 3520. - PLQ.870161. - LOC. PORTO ALEGRE/RS")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5.100,00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=HYPERLINK("https://leilaoonline.net/lote/detalhe/253951", "10114")</f>
      </c>
      <c r="B75" s="4" t="s">
        <f>=HYPERLINK("https://leilaoonline.net/lote/detalhe/253951", "  9 FACAS DO TAMPER 0,75M LADO ESQ. - MESA COMPACTADORA AB500-2 TV. - PLQ.2038930. - LOC. PORTO ALEGRE/RS")</f>
      </c>
      <c r="C75" s="4" t="inlineStr">
        <is>
          <t>Vendido</t>
        </is>
      </c>
      <c r="D75" s="4" t="inlineStr">
        <is>
          <t>1</t>
        </is>
      </c>
      <c r="E75" s="5" t="inlineStr">
        <is>
          <t>5.500,00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=HYPERLINK("https://leilaoonline.net/lote/detalhe/253940", "10115")</f>
      </c>
      <c r="B76" s="4" t="s">
        <f>=HYPERLINK("https://leilaoonline.net/lote/detalhe/253940", "  9 FACAS DO TAMPER 0,75M LADO DIR. - MESA COMPACTADORA AB500-2 TV. - PLQ.2038931. - LOC. PORTO ALEGRE/RS")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=HYPERLINK("https://leilaoonline.net/lote/detalhe/253950", "10116")</f>
      </c>
      <c r="B77" s="4" t="s">
        <f>=HYPERLINK("https://leilaoonline.net/lote/detalhe/253950", "  1 ACOPLAMENTO. - FRESADORA DE ASFALTO WIRTGEN W100F. - PLQ.2061289. - LOC. PORTO ALEGRE/RS")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11.400,00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=HYPERLINK("https://leilaoonline.net/lote/detalhe/253952", "10117")</f>
      </c>
      <c r="B78" s="4" t="s">
        <f>=HYPERLINK("https://leilaoonline.net/lote/detalhe/253952", "  290 SUPORTES DO BITZ HT. - WR2000. - PLQ.2068238. - LOC. PORTO ALEGRE/RS")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8.850,00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=HYPERLINK("https://leilaoonline.net/lote/detalhe/253987", "10118")</f>
      </c>
      <c r="B79" s="4" t="s">
        <f>=HYPERLINK("https://leilaoonline.net/lote/detalhe/253987", "  1 ARO 230X475 ET105. - FRESADORA DE ASFALTO W100. - PLQ.2136689. - LOC. PORTO ALEGRE/RS")</f>
      </c>
      <c r="C79" s="4" t="inlineStr">
        <is>
          <t>Vendido</t>
        </is>
      </c>
      <c r="D79" s="4" t="inlineStr">
        <is>
          <t>1</t>
        </is>
      </c>
      <c r="E79" s="5" t="inlineStr">
        <is>
          <t>2.600,00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=HYPERLINK("https://leilaoonline.net/lote/detalhe/253969", "10119")</f>
      </c>
      <c r="B80" s="4" t="s">
        <f>=HYPERLINK("https://leilaoonline.net/lote/detalhe/253969", "  1 ARO 255X475 ET130. - FRESADORA DE ASFALTO W100. - PLQ.2136697. - LOC. PORTO ALEGRE/RS")</f>
      </c>
      <c r="C80" s="4" t="inlineStr">
        <is>
          <t>Vendido</t>
        </is>
      </c>
      <c r="D80" s="4" t="inlineStr">
        <is>
          <t>1</t>
        </is>
      </c>
      <c r="E80" s="5" t="inlineStr">
        <is>
          <t>2.500,00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=HYPERLINK("https://leilaoonline.net/lote/detalhe/253968", "10120")</f>
      </c>
      <c r="B81" s="4" t="s">
        <f>=HYPERLINK("https://leilaoonline.net/lote/detalhe/253968", "  1 FLG. INTERMEDIÁRIO PHA 142/SN. - FRESADORA DE ASFALTO W200. - PLQ.2139383. - LOC. PORTO ALEGRE/RS")</f>
      </c>
      <c r="C81" s="4" t="inlineStr">
        <is>
          <t>Vendido</t>
        </is>
      </c>
      <c r="D81" s="4" t="inlineStr">
        <is>
          <t>1</t>
        </is>
      </c>
      <c r="E81" s="5" t="inlineStr">
        <is>
          <t>4.100,00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=HYPERLINK("https://leilaoonline.net/lote/detalhe/253965", "10121")</f>
      </c>
      <c r="B82" s="4" t="s">
        <f>=HYPERLINK("https://leilaoonline.net/lote/detalhe/253965", "  1 DISCO MENBRANA CENTAX CX-56. - FRESADORA DE ASFALTO W200. - PLQ.2177775. - LOC. PORTO ALEGRE/RS")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=HYPERLINK("https://leilaoonline.net/lote/detalhe/253954", "10122")</f>
      </c>
      <c r="B83" s="4" t="s">
        <f>=HYPERLINK("https://leilaoonline.net/lote/detalhe/253954", "  6 FAROIS DE TRABALHO. - FRESADORAS DE ASFALTO, RECICLADORAS E ESTABILIZADORA. - PLQ.2214723. - LOC. PORTO ALEGRE/RS")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8.600,00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=HYPERLINK("https://leilaoonline.net/lote/detalhe/253973", "10123")</f>
      </c>
      <c r="B84" s="4" t="s">
        <f>=HYPERLINK("https://leilaoonline.net/lote/detalhe/253973", "  1 EIXO DO CARACOL ESQ.  - PAVIMENTADORA S1300-2. - PLQ.2234879. - LOC. PORTO ALEGRE/RS")</f>
      </c>
      <c r="C84" s="4" t="inlineStr">
        <is>
          <t>Vendido</t>
        </is>
      </c>
      <c r="D84" s="4" t="inlineStr">
        <is>
          <t>1</t>
        </is>
      </c>
      <c r="E84" s="5" t="inlineStr">
        <is>
          <t>2.800,00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=HYPERLINK("https://leilaoonline.net/lote/detalhe/253945", "10124")</f>
      </c>
      <c r="B85" s="4" t="s">
        <f>=HYPERLINK("https://leilaoonline.net/lote/detalhe/253945", "  1 MOTOR HID A2FE80/61W-VAL027-S. - FRESADORA W100H. - PLQ.2247425. - LOC. PORTO ALEGRE/RS")</f>
      </c>
      <c r="C85" s="4" t="inlineStr">
        <is>
          <t>Vendido</t>
        </is>
      </c>
      <c r="D85" s="4" t="inlineStr">
        <is>
          <t>1</t>
        </is>
      </c>
      <c r="E85" s="5" t="inlineStr">
        <is>
          <t>9.500,00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=HYPERLINK("https://leilaoonline.net/lote/detalhe/253930", "10125")</f>
      </c>
      <c r="B86" s="4" t="s">
        <f>=HYPERLINK("https://leilaoonline.net/lote/detalhe/253930", "  2 CONTROLES SIST WITOS C/ KIT INST. - PAVIMENTADORA. - PLQ.2292398. - LOC. PORTO ALEGRE/RS")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9.700,00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=HYPERLINK("https://leilaoonline.net/lote/detalhe/253963", "10126")</f>
      </c>
      <c r="B87" s="4" t="s">
        <f>=HYPERLINK("https://leilaoonline.net/lote/detalhe/253963", "  1 CONTROL SIST WITOS C/ KIT INST. - PAVIMENTADORA S1300-2. - PLQ.2299231. - LOC. PORTO ALEGRE/RS")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4.700,00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=HYPERLINK("https://leilaoonline.net/lote/detalhe/253946", "10127")</f>
      </c>
      <c r="B88" s="4" t="s">
        <f>=HYPERLINK("https://leilaoonline.net/lote/detalhe/253946", "  1 DISP. REPARO TUBO TELESC. - PAVIMENTADORA. - PLQ.2332663. - LOC. PORTO ALEGRE/RS")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5.100,00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=HYPERLINK("https://leilaoonline.net/lote/detalhe/253966", "10128")</f>
      </c>
      <c r="B89" s="4" t="s">
        <f>=HYPERLINK("https://leilaoonline.net/lote/detalhe/253966", "  2 PROLONG HELICOIDAL DIR SD CJ. - PAVIMENTADORA S1300-3. - PLQ.2386183. - LOC. PORTO ALEGRE/RS")</f>
      </c>
      <c r="C89" s="4" t="inlineStr">
        <is>
          <t>Vendido</t>
        </is>
      </c>
      <c r="D89" s="4" t="inlineStr">
        <is>
          <t>1</t>
        </is>
      </c>
      <c r="E89" s="5" t="inlineStr">
        <is>
          <t>2.800,00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=HYPERLINK("https://leilaoonline.net/lote/detalhe/253993", "10129")</f>
      </c>
      <c r="B90" s="4" t="s">
        <f>=HYPERLINK("https://leilaoonline.net/lote/detalhe/253993", "  1 PROTETOR  LATERAL. - PAVIMENTADORA S1103-3/1303-3. - PLQ.2388923. - LOC. PORTO ALEGRE/RS")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=HYPERLINK("https://leilaoonline.net/lote/detalhe/253972", "10130")</f>
      </c>
      <c r="B91" s="4" t="s">
        <f>=HYPERLINK("https://leilaoonline.net/lote/detalhe/253972", "  1 PROTETOR  LATERAL. - PAVIMENTADORA S1103-3/1303-3. - PLQ.2388934. - LOC. PORTO ALEGRE/RS")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=HYPERLINK("https://leilaoonline.net/lote/detalhe/253992", "10131")</f>
      </c>
      <c r="B92" s="4" t="s">
        <f>=HYPERLINK("https://leilaoonline.net/lote/detalhe/253992", "  1 KIT VED. TRACION TRANSMISSION. - ACABADORAS DE ASFALTO. - PLQ.2422381. - LOC. PORTO ALEGRE/RS")</f>
      </c>
      <c r="C92" s="4" t="inlineStr">
        <is>
          <t>Vendido</t>
        </is>
      </c>
      <c r="D92" s="4" t="inlineStr">
        <is>
          <t>1</t>
        </is>
      </c>
      <c r="E92" s="5" t="inlineStr">
        <is>
          <t>2.200,00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=HYPERLINK("https://leilaoonline.net/lote/detalhe/253931", "10132")</f>
      </c>
      <c r="B93" s="4" t="s">
        <f>=HYPERLINK("https://leilaoonline.net/lote/detalhe/253931", "  9 CONTROL. SIST WITOS - PADRÃO WIRTGEN. - FRESADORAS DE ASFALTO W200. - PLQ.2483436. - LOC. PORTO ALEGRE/RS")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41.100,00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=HYPERLINK("https://leilaoonline.net/lote/detalhe/253949", "10133")</f>
      </c>
      <c r="B94" s="4" t="s">
        <f>=HYPERLINK("https://leilaoonline.net/lote/detalhe/253949", "  4 CONTROLES SIST WITOS C/ KIT INST. VOEGELE. - PAVIMENTADORA. - PLQ.2629825. - LOC. PORTO ALEGRE/RS")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19.300,00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=HYPERLINK("https://leilaoonline.net/lote/detalhe/253964", "10134")</f>
      </c>
      <c r="B95" s="4" t="s">
        <f>=HYPERLINK("https://leilaoonline.net/lote/detalhe/253964", "  4 KIT'S VEDAÇÃO. - FRESADORA DE ASFALTO W100H. - PLQ.2647464. - LOC. PORTO ALEGRE/RS")</f>
      </c>
      <c r="C95" s="4" t="inlineStr">
        <is>
          <t>Vendido</t>
        </is>
      </c>
      <c r="D95" s="4" t="inlineStr">
        <is>
          <t>1</t>
        </is>
      </c>
      <c r="E95" s="5" t="inlineStr">
        <is>
          <t>4.900,00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=HYPERLINK("https://leilaoonline.net/lote/detalhe/253971", "10135")</f>
      </c>
      <c r="B96" s="4" t="s">
        <f>=HYPERLINK("https://leilaoonline.net/lote/detalhe/253971", "  1 DISP. MONITOR ISOLAMENTO DSI. - PAVIMENTADORA S1100-3 / 1300-3. - PLQ.2705355. - LOC. PORTO ALEGRE/RS")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1.600,00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=HYPERLINK("https://leilaoonline.net/lote/detalhe/253974", "10136")</f>
      </c>
      <c r="B97" s="4" t="s">
        <f>=HYPERLINK("https://leilaoonline.net/lote/detalhe/253974", "  1 CORREIA FECH 30"X19,6M. - USINAS DE ASFALTO. - PLQ.7003553. - LOC. PORTO ALEGRE/RS")</f>
      </c>
      <c r="C97" s="4" t="inlineStr">
        <is>
          <t>Vendido</t>
        </is>
      </c>
      <c r="D97" s="4" t="inlineStr">
        <is>
          <t>1</t>
        </is>
      </c>
      <c r="E97" s="5" t="inlineStr">
        <is>
          <t>1.900,00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=HYPERLINK("https://leilaoonline.net/lote/detalhe/253967", "10137")</f>
      </c>
      <c r="B98" s="4" t="s">
        <f>=HYPERLINK("https://leilaoonline.net/lote/detalhe/253967", "  1 RADIADOR ÁGUA/ÓLEO CUMMINS. - ACABADORAS DE ASFALTO. - PLQ.7019487. - LOC. PORTO ALEGRE/RS")</f>
      </c>
      <c r="C98" s="4" t="inlineStr">
        <is>
          <t>Vendido</t>
        </is>
      </c>
      <c r="D98" s="4" t="inlineStr">
        <is>
          <t>3</t>
        </is>
      </c>
      <c r="E98" s="5" t="inlineStr">
        <is>
          <t>4.300,00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=HYPERLINK("https://leilaoonline.net/lote/detalhe/253958", "10138")</f>
      </c>
      <c r="B99" s="4" t="s">
        <f>=HYPERLINK("https://leilaoonline.net/lote/detalhe/253958", "  256 SUPORTES ID137503. - ESTABILIZADORA WS250. - PLQ.7026683. - LOC. PORTO ALEGRE/RS")</f>
      </c>
      <c r="C99" s="4" t="inlineStr">
        <is>
          <t>Vendido</t>
        </is>
      </c>
      <c r="D99" s="4" t="inlineStr">
        <is>
          <t>1</t>
        </is>
      </c>
      <c r="E99" s="5" t="inlineStr">
        <is>
          <t>4.700,00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=HYPERLINK("https://leilaoonline.net/lote/detalhe/253989", "10139")</f>
      </c>
      <c r="B100" s="4" t="s">
        <f>=HYPERLINK("https://leilaoonline.net/lote/detalhe/253989", "  1 CORREIA FECHADA 36"X16,5M. - USINAS DE ASFALTO. - PLQ.7065579. - LOC. PORTO ALEGRE/RS")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2.600,00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=HYPERLINK("https://leilaoonline.net/lote/detalhe/253947", "10142")</f>
      </c>
      <c r="B101" s="4" t="s">
        <f>=HYPERLINK("https://leilaoonline.net/lote/detalhe/253947", "  39 CORREIAS DE TRANSMISSÃO. - BRITADOR. - PLQ.7077831. - LOC. PORTO ALEGRE/RS")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9.500,00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=HYPERLINK("https://leilaoonline.net/lote/detalhe/253955", "10144")</f>
      </c>
      <c r="B102" s="4" t="s">
        <f>=HYPERLINK("https://leilaoonline.net/lote/detalhe/253955", "  2 CORR. FECHADA TALISCA 18"X13,8M. - USINAS DE ASFALTO. - PLQ.7113378. - LOC. PORTO ALEGRE/RS")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8.300,00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=HYPERLINK("https://leilaoonline.net/lote/detalhe/253938", "10145")</f>
      </c>
      <c r="B103" s="4" t="s">
        <f>=HYPERLINK("https://leilaoonline.net/lote/detalhe/253938", "  2 CORR. FECHADA TALISCA 18"X10,1M. - USINAS DE ASFALTO. - PLQ.7113431. - LOC. PORTO ALEGRE/RS")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6.000,00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=HYPERLINK("https://leilaoonline.net/lote/detalhe/253970", "10146")</f>
      </c>
      <c r="B104" s="4" t="s">
        <f>=HYPERLINK("https://leilaoonline.net/lote/detalhe/253970", "  1 ROUTER EWON PROGRAMADO PORT. - USINAS DE ASFALTO. - PLQ.7125545. - LOC. PORTO ALEGRE/RS")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4.400,00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=HYPERLINK("https://leilaoonline.net/lote/detalhe/253941", "10147")</f>
      </c>
      <c r="B105" s="4" t="s">
        <f>=HYPERLINK("https://leilaoonline.net/lote/detalhe/253941", "  94 TRAVESSAS. - ACABADORAS DE ASFALTO. - PLQ.7201002. - LOC. PORTO ALEGRE/RS")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4.600,00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=HYPERLINK("https://leilaoonline.net/lote/detalhe/253991", "10148")</f>
      </c>
      <c r="B106" s="4" t="s">
        <f>=HYPERLINK("https://leilaoonline.net/lote/detalhe/253991", "  1 CORRENTE TRANSPORTADORA. - ACABADORAS DE ASFALTO. - PLQ.7331428. - LOC. PORTO ALEGRE/RS")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2.800,00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=HYPERLINK("https://leilaoonline.net/lote/detalhe/253961", "10149")</f>
      </c>
      <c r="B107" s="4" t="s">
        <f>=HYPERLINK("https://leilaoonline.net/lote/detalhe/253961", "  2 CORRENTES DO TRANSPORTADOR. - ACABADORAS DE ASFALTO. - PLQ.7332204. - LOC. PORTO ALEGRE/RS")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5.300,00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=HYPERLINK("https://leilaoonline.net/lote/detalhe/253936", "10153")</f>
      </c>
      <c r="B108" s="4" t="s">
        <f>=HYPERLINK("https://leilaoonline.net/lote/detalhe/253936", "  20 RASP. CORREIA TRANSPORTADOR. - BRITADOR. - PLQ.F20002403. - LOC. PORTO ALEGRE")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4.300,00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=HYPERLINK("https://leilaoonline.net/lote/detalhe/253937", "10154")</f>
      </c>
      <c r="B109" s="4" t="s">
        <f>=HYPERLINK("https://leilaoonline.net/lote/detalhe/253937", "  1 CORREIA TRANSPORTADORA. - BRITADOR.  - PLQ.F20014924. - LOC. PORTO ALEGRE/RS")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9.100,00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=HYPERLINK("https://leilaoonline.net/lote/detalhe/253933", "10155")</f>
      </c>
      <c r="B110" s="4" t="s">
        <f>=HYPERLINK("https://leilaoonline.net/lote/detalhe/253933", "  6 COXINS. - BRITADOR KLEEMAN MR110Z - PLQ.F20018673. - LOC. PORTO ALEGRE/RS")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13.300,00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=HYPERLINK("https://leilaoonline.net/lote/detalhe/253934", "10156")</f>
      </c>
      <c r="B111" s="4" t="s">
        <f>=HYPERLINK("https://leilaoonline.net/lote/detalhe/253934", "  29 CORREIAS DE TRANSMISSÃO. - BRITADOR. - PLQ.M00211050. - LOC. PORTO ALEGRE/RS")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8.100,00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=HYPERLINK("https://leilaoonline.net/lote/detalhe/253953", "10157")</f>
      </c>
      <c r="B112" s="4" t="s">
        <f>=HYPERLINK("https://leilaoonline.net/lote/detalhe/253953", "  74 CARTUCHOS DO FILTRO. - BRITADOR KLEEMANN. - PLQ.M10015335. - LOC.  PORTO ALEGRE/RS")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10.300,00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=HYPERLINK("https://leilaoonline.net/lote/detalhe/253944", "10158")</f>
      </c>
      <c r="B113" s="4" t="s">
        <f>=HYPERLINK("https://leilaoonline.net/lote/detalhe/253944", "  1 CORREIA DENTADA. - BRITADOR. - PLQ.M10018021. - LOC. PORTO ALEGRE/RS")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=HYPERLINK("https://leilaoonline.net/lote/detalhe/253935", "10160")</f>
      </c>
      <c r="B114" s="4" t="s">
        <f>=HYPERLINK("https://leilaoonline.net/lote/detalhe/253935", "  1 CORREIA FECH 30"X29,2M. - USINAS DE ASFALTO. - PLQ.7109658. - LOC. PORTO ALEGRE/RS")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4.900,00</t>
        </is>
      </c>
      <c r="F1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2026-06-12T23:03:12.00Z</dcterms:created>
  <dc:creator>Tellks Tecnologia</dc:creator>
  <cp:revision>0</cp:revision>
</cp:coreProperties>
</file>