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=HYPERLINK("https://leilaoonline.net/lote/detalhe/253868", "001")</f>
      </c>
      <c r="B11" s="4" t="s">
        <f>=HYPERLINK("https://leilaoonline.net/lote/detalhe/253868", "MANIPULADOR TELESCÓPICO MANITOU 1841.  ANO 2020.  HORIMETRO APROX. 4.797 H.  LANÇA 17 M.  CAP 4 TON")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=HYPERLINK("https://leilaoonline.net/lote/detalhe/253867", "002")</f>
      </c>
      <c r="B12" s="4" t="s">
        <f>=HYPERLINK("https://leilaoonline.net/lote/detalhe/253867", "MANIPULADOR TELESCÓPICO MANITOU 1841.  ANO 2017.  HORIMETRO APROX. 5.698 H.  LANÇA 17 M.  CAP. 4 TON")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=HYPERLINK("https://leilaoonline.net/lote/detalhe/253796", "003")</f>
      </c>
      <c r="B13" s="4" t="s">
        <f>=HYPERLINK("https://leilaoonline.net/lote/detalhe/253796", " APROX. 12 ROLOS DE MANTA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=HYPERLINK("https://leilaoonline.net/lote/detalhe/253869", "004")</f>
      </c>
      <c r="B14" s="4" t="s">
        <f>=HYPERLINK("https://leilaoonline.net/lote/detalhe/253869", "Torno Mecânico Imor. Oficina 650. Funcionando.")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=HYPERLINK("https://leilaoonline.net/lote/detalhe/254223", "005")</f>
      </c>
      <c r="B15" s="4" t="s">
        <f>=HYPERLINK("https://leilaoonline.net/lote/detalhe/254223",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=HYPERLINK("https://leilaoonline.net/lote/detalhe/254235", "006")</f>
      </c>
      <c r="B16" s="4" t="s">
        <f>=HYPERLINK("https://leilaoonline.net/lote/detalhe/254235", "DOBRADEIRA DE CHAPA MANUAL. 2000X 2,5mm")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=HYPERLINK("https://leilaoonline.net/lote/detalhe/253870", "008")</f>
      </c>
      <c r="B17" s="4" t="s">
        <f>=HYPERLINK("https://leilaoonline.net/lote/detalhe/253870", "APROX. 31 REFLETORES DIVERSOS")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=HYPERLINK("https://leilaoonline.net/lote/detalhe/253873", "009")</f>
      </c>
      <c r="B18" s="4" t="s">
        <f>=HYPERLINK("https://leilaoonline.net/lote/detalhe/253873", " Aprox. 12  Impressoras HP Officejet 7110")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=HYPERLINK("https://leilaoonline.net/lote/detalhe/253871", "010")</f>
      </c>
      <c r="B19" s="4" t="s">
        <f>=HYPERLINK("https://leilaoonline.net/lote/detalhe/253871", " RECEPTORES DE ANTENA PARABÓLICA")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=HYPERLINK("https://leilaoonline.net/lote/detalhe/253872", "011")</f>
      </c>
      <c r="B20" s="4" t="s">
        <f>=HYPERLINK("https://leilaoonline.net/lote/detalhe/253872", " CONDULETES DIVERSOS")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=HYPERLINK("https://leilaoonline.net/lote/detalhe/253874", "012")</f>
      </c>
      <c r="B21" s="4" t="s">
        <f>=HYPERLINK("https://leilaoonline.net/lote/detalhe/253874", " CABINE DE AUDIOMETRIA")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=HYPERLINK("https://leilaoonline.net/lote/detalhe/253997", "026")</f>
      </c>
      <c r="B22" s="4" t="s">
        <f>=HYPERLINK("https://leilaoonline.net/lote/detalhe/253997", " PERFILADEIRA LOCKFORMER")</f>
      </c>
      <c r="C22" s="4" t="inlineStr">
        <is>
          <t>Vendido</t>
        </is>
      </c>
      <c r="D22" s="4" t="inlineStr">
        <is>
          <t>59</t>
        </is>
      </c>
      <c r="E22" s="5" t="inlineStr">
        <is>
          <t>3.150,00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=HYPERLINK("https://leilaoonline.net/lote/detalhe/253996", "027")</f>
      </c>
      <c r="B23" s="4" t="s">
        <f>=HYPERLINK("https://leilaoonline.net/lote/detalhe/253996", " PERFILADEIRA LOCKFORMER")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=HYPERLINK("https://leilaoonline.net/lote/detalhe/253831", "101")</f>
      </c>
      <c r="B24" s="4" t="s">
        <f>=HYPERLINK("https://leilaoonline.net/lote/detalhe/253831", "MANILHAS DIVERSAS")</f>
      </c>
      <c r="C24" s="4" t="inlineStr">
        <is>
          <t>Vendido</t>
        </is>
      </c>
      <c r="D24" s="4" t="inlineStr">
        <is>
          <t>46</t>
        </is>
      </c>
      <c r="E24" s="5" t="inlineStr">
        <is>
          <t>5.750,00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=HYPERLINK("https://leilaoonline.net/lote/detalhe/253754", "102")</f>
      </c>
      <c r="B25" s="4" t="s">
        <f>=HYPERLINK("https://leilaoonline.net/lote/detalhe/253754", " ITENS DE INFORMÁTICA DIVERSOS. VEJA ESPECIFICAÇÕES")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=HYPERLINK("https://leilaoonline.net/lote/detalhe/253771", "103")</f>
      </c>
      <c r="B26" s="4" t="s">
        <f>=HYPERLINK("https://leilaoonline.net/lote/detalhe/253771", " IMPRESSORAS, TECLADOS, SENSORES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=HYPERLINK("https://leilaoonline.net/lote/detalhe/253830", "104")</f>
      </c>
      <c r="B27" s="4" t="s">
        <f>=HYPERLINK("https://leilaoonline.net/lote/detalhe/253830", " MONITORES DIVERSOS. VEJA ESPECIFICAÇÕES")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900,00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=HYPERLINK("https://leilaoonline.net/lote/detalhe/253847", "105")</f>
      </c>
      <c r="B28" s="4" t="s">
        <f>=HYPERLINK("https://leilaoonline.net/lote/detalhe/253847", " ESTABILIZADORES, NOBREAKS")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=HYPERLINK("https://leilaoonline.net/lote/detalhe/253766", "106")</f>
      </c>
      <c r="B29" s="4" t="s">
        <f>=HYPERLINK("https://leilaoonline.net/lote/detalhe/253766", " CPUS S/ HD DIVERSOS")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=HYPERLINK("https://leilaoonline.net/lote/detalhe/253806", "107")</f>
      </c>
      <c r="B30" s="4" t="s">
        <f>=HYPERLINK("https://leilaoonline.net/lote/detalhe/253806", " VENTILADORES DIVERSOS")</f>
      </c>
      <c r="C30" s="4" t="inlineStr">
        <is>
          <t>Vendido</t>
        </is>
      </c>
      <c r="D30" s="4" t="inlineStr">
        <is>
          <t>13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=HYPERLINK("https://leilaoonline.net/lote/detalhe/253808", "108")</f>
      </c>
      <c r="B31" s="4" t="s">
        <f>=HYPERLINK("https://leilaoonline.net/lote/detalhe/253808", " MOTOBOMBAS E MOTORES DIVERSOS")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=HYPERLINK("https://leilaoonline.net/lote/detalhe/253792", "109")</f>
      </c>
      <c r="B32" s="4" t="s">
        <f>=HYPERLINK("https://leilaoonline.net/lote/detalhe/253792", " BOMBAS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=HYPERLINK("https://leilaoonline.net/lote/detalhe/253784", "110")</f>
      </c>
      <c r="B33" s="4" t="s">
        <f>=HYPERLINK("https://leilaoonline.net/lote/detalhe/253784", " BOMBAS DIVERSAS")</f>
      </c>
      <c r="C33" s="4" t="inlineStr">
        <is>
          <t>Vendido</t>
        </is>
      </c>
      <c r="D33" s="4" t="inlineStr">
        <is>
          <t>21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=HYPERLINK("https://leilaoonline.net/lote/detalhe/253776", "111")</f>
      </c>
      <c r="B34" s="4" t="s">
        <f>=HYPERLINK("https://leilaoonline.net/lote/detalhe/253776", " APROX. 25 MARRETAS 10KG e APROX. 25 MARTELO BORRACHA")</f>
      </c>
      <c r="C34" s="4" t="inlineStr">
        <is>
          <t>Vendido</t>
        </is>
      </c>
      <c r="D34" s="4" t="inlineStr">
        <is>
          <t>13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=HYPERLINK("https://leilaoonline.net/lote/detalhe/253802", "112")</f>
      </c>
      <c r="B35" s="4" t="s">
        <f>=HYPERLINK("https://leilaoonline.net/lote/detalhe/253802", " APROX. 104 MARRETAS 5KG")</f>
      </c>
      <c r="C35" s="4" t="inlineStr">
        <is>
          <t>Vendido</t>
        </is>
      </c>
      <c r="D35" s="4" t="inlineStr">
        <is>
          <t>9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=HYPERLINK("https://leilaoonline.net/lote/detalhe/253741", "113")</f>
      </c>
      <c r="B36" s="4" t="s">
        <f>=HYPERLINK("https://leilaoonline.net/lote/detalhe/253741", " APROX. 166 MARTELOS PENA 500G; APROX. 30 MARTELOS PENA 200G")</f>
      </c>
      <c r="C36" s="4" t="inlineStr">
        <is>
          <t>Vendido</t>
        </is>
      </c>
      <c r="D36" s="4" t="inlineStr">
        <is>
          <t>14</t>
        </is>
      </c>
      <c r="E36" s="5" t="inlineStr">
        <is>
          <t>1.050,00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=HYPERLINK("https://leilaoonline.net/lote/detalhe/253848", "114")</f>
      </c>
      <c r="B37" s="4" t="s">
        <f>=HYPERLINK("https://leilaoonline.net/lote/detalhe/253848", " APROX. 88 MARTELOS BOLA 200G; APROX. 264 MARTELOS BOLA 500G")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=HYPERLINK("https://leilaoonline.net/lote/detalhe/253854", "115")</f>
      </c>
      <c r="B38" s="4" t="s">
        <f>=HYPERLINK("https://leilaoonline.net/lote/detalhe/253854", " APROX. 75 MARTELOS CARPINTEIRO 500G; APROX. 103 MARTELOS CARPINTEIRO 200G")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=HYPERLINK("https://leilaoonline.net/lote/detalhe/253753", "116")</f>
      </c>
      <c r="B39" s="4" t="s">
        <f>=HYPERLINK("https://leilaoonline.net/lote/detalhe/253753", " APROX. 38 MARRETA DE CHUMBO")</f>
      </c>
      <c r="C39" s="4" t="inlineStr">
        <is>
          <t>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=HYPERLINK("https://leilaoonline.net/lote/detalhe/253820", "117")</f>
      </c>
      <c r="B40" s="4" t="s">
        <f>=HYPERLINK("https://leilaoonline.net/lote/detalhe/253820", " APROX. 590 TRENAS")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=HYPERLINK("https://leilaoonline.net/lote/detalhe/253839", "118")</f>
      </c>
      <c r="B41" s="4" t="s">
        <f>=HYPERLINK("https://leilaoonline.net/lote/detalhe/253839", " CPUS SMS, TECLADOS, TELEFONES. VEJA ESPECIFICAÇÕES")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=HYPERLINK("https://leilaoonline.net/lote/detalhe/253801", "119")</f>
      </c>
      <c r="B42" s="4" t="s">
        <f>=HYPERLINK("https://leilaoonline.net/lote/detalhe/253801", " TONERS, NOBREAKS NETAPP FAS2020")</f>
      </c>
      <c r="C42" s="4" t="inlineStr">
        <is>
          <t>Vendido</t>
        </is>
      </c>
      <c r="D42" s="4" t="inlineStr">
        <is>
          <t>7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=HYPERLINK("https://leilaoonline.net/lote/detalhe/253779", "120")</f>
      </c>
      <c r="B43" s="4" t="s">
        <f>=HYPERLINK("https://leilaoonline.net/lote/detalhe/253779", " IMPRESSORAS, MONITORES, CABOS DE REDE")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=HYPERLINK("https://leilaoonline.net/lote/detalhe/253775", "121")</f>
      </c>
      <c r="B44" s="4" t="s">
        <f>=HYPERLINK("https://leilaoonline.net/lote/detalhe/253775", " CABOS, NOTEBOOKS, CÂMERA, ESTABILIZADORES")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=HYPERLINK("https://leilaoonline.net/lote/detalhe/253815", "122")</f>
      </c>
      <c r="B45" s="4" t="s">
        <f>=HYPERLINK("https://leilaoonline.net/lote/detalhe/253815", " APROX. 51 NOTEBOOKS DIVERSOS")</f>
      </c>
      <c r="C45" s="4" t="inlineStr">
        <is>
          <t>Vendido</t>
        </is>
      </c>
      <c r="D45" s="4" t="inlineStr">
        <is>
          <t>45</t>
        </is>
      </c>
      <c r="E45" s="5" t="inlineStr">
        <is>
          <t>5.000,00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=HYPERLINK("https://leilaoonline.net/lote/detalhe/253838", "123")</f>
      </c>
      <c r="B46" s="4" t="s">
        <f>=HYPERLINK("https://leilaoonline.net/lote/detalhe/253838", " 15 CAMAS DE SOLTEIRO, 1 VENTILADOR DE TETO, 4 SOFÁS DE 2 LUGARES, 2 GUARDA-ROUPAS 2 PORTAS, 1 RACK, 2 MESAS PLÁSTICAS")</f>
      </c>
      <c r="C46" s="4" t="inlineStr">
        <is>
          <t>Vendido</t>
        </is>
      </c>
      <c r="D46" s="4" t="inlineStr">
        <is>
          <t>43</t>
        </is>
      </c>
      <c r="E46" s="5" t="inlineStr">
        <is>
          <t>2.700,00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=HYPERLINK("https://leilaoonline.net/lote/detalhe/253740", "124")</f>
      </c>
      <c r="B47" s="4" t="s">
        <f>=HYPERLINK("https://leilaoonline.net/lote/detalhe/253740", " BARÔMETROS, MÁQ. FOTOGRÁFICAS, MONITORES, TERMÔMETROS. VEJA ESPECIFICAÇÕES")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425,00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=HYPERLINK("https://leilaoonline.net/lote/detalhe/253756", "125")</f>
      </c>
      <c r="B48" s="4" t="s">
        <f>=HYPERLINK("https://leilaoonline.net/lote/detalhe/253756", " ALICATES, MULTÍMETROS E TERMÔMETRO. VEJA ESPECIFICAÇÕES")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=HYPERLINK("https://leilaoonline.net/lote/detalhe/253811", "126")</f>
      </c>
      <c r="B49" s="4" t="s">
        <f>=HYPERLINK("https://leilaoonline.net/lote/detalhe/253811", " TRENAS DIVERSAS. VEJA ESPECIFICAÇÕES")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=HYPERLINK("https://leilaoonline.net/lote/detalhe/253767", "127")</f>
      </c>
      <c r="B50" s="4" t="s">
        <f>=HYPERLINK("https://leilaoonline.net/lote/detalhe/253767", " DETECTOR DE GASES E MONITORES. VEJA ESPECIFICAÇÕES")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=HYPERLINK("https://leilaoonline.net/lote/detalhe/253866", "128")</f>
      </c>
      <c r="B51" s="4" t="s">
        <f>=HYPERLINK("https://leilaoonline.net/lote/detalhe/253866", " MULTÍMETROS DIVERSOS. VEJA ESPECIFICAÇÕES")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=HYPERLINK("https://leilaoonline.net/lote/detalhe/253844", "129")</f>
      </c>
      <c r="B52" s="4" t="s">
        <f>=HYPERLINK("https://leilaoonline.net/lote/detalhe/253844", " BAFÔMETRO, MEGÔMETROS, TERRÔMETRO E MICROHMIMETRO. VEJA ESPECIFICAÇÕES")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=HYPERLINK("https://leilaoonline.net/lote/detalhe/253764", "130")</f>
      </c>
      <c r="B53" s="4" t="s">
        <f>=HYPERLINK("https://leilaoonline.net/lote/detalhe/253764", " 2 TORQUÍMETROS GEDORE")</f>
      </c>
      <c r="C53" s="4" t="inlineStr">
        <is>
          <t>Vendido</t>
        </is>
      </c>
      <c r="D53" s="4" t="inlineStr">
        <is>
          <t>50</t>
        </is>
      </c>
      <c r="E53" s="5" t="inlineStr">
        <is>
          <t>2.550,00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=HYPERLINK("https://leilaoonline.net/lote/detalhe/253849", "131")</f>
      </c>
      <c r="B54" s="4" t="s">
        <f>=HYPERLINK("https://leilaoonline.net/lote/detalhe/253849", " TORQUEADEIRA HIDRÁULICA JUWEL")</f>
      </c>
      <c r="C54" s="4" t="inlineStr">
        <is>
          <t>Vendido</t>
        </is>
      </c>
      <c r="D54" s="4" t="inlineStr">
        <is>
          <t>118</t>
        </is>
      </c>
      <c r="E54" s="5" t="inlineStr">
        <is>
          <t>6.625,00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=HYPERLINK("https://leilaoonline.net/lote/detalhe/253855", "132")</f>
      </c>
      <c r="B55" s="4" t="s">
        <f>=HYPERLINK("https://leilaoonline.net/lote/detalhe/253855", " APROX. 55 MÁSCARAS DE SOLDA")</f>
      </c>
      <c r="C55" s="4" t="inlineStr">
        <is>
          <t>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=HYPERLINK("https://leilaoonline.net/lote/detalhe/253846", "133")</f>
      </c>
      <c r="B56" s="4" t="s">
        <f>=HYPERLINK("https://leilaoonline.net/lote/detalhe/253846", " MÁQUINA DE SOLDA BAMBOZZI TRR 2600, ANO: 1989")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=HYPERLINK("https://leilaoonline.net/lote/detalhe/253853", "134")</f>
      </c>
      <c r="B57" s="4" t="s">
        <f>=HYPERLINK("https://leilaoonline.net/lote/detalhe/253853", " MÁQUINA DE SOLDA BAMBOZZI TRR 2600, ANO: 1989")</f>
      </c>
      <c r="C57" s="4" t="inlineStr">
        <is>
          <t>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=HYPERLINK("https://leilaoonline.net/lote/detalhe/253789", "135")</f>
      </c>
      <c r="B58" s="4" t="s">
        <f>=HYPERLINK("https://leilaoonline.net/lote/detalhe/253789", " MÁQUINA DE SOLDA BAMBOZZI TRR 2600, ANO: 1989")</f>
      </c>
      <c r="C58" s="4" t="inlineStr">
        <is>
          <t>Vendido</t>
        </is>
      </c>
      <c r="D58" s="4" t="inlineStr">
        <is>
          <t>7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=HYPERLINK("https://leilaoonline.net/lote/detalhe/253749", "136")</f>
      </c>
      <c r="B59" s="4" t="s">
        <f>=HYPERLINK("https://leilaoonline.net/lote/detalhe/253749", " APROX. 705 MARTELOS BOLA")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1.350,00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=HYPERLINK("https://leilaoonline.net/lote/detalhe/253812", "137")</f>
      </c>
      <c r="B60" s="4" t="s">
        <f>=HYPERLINK("https://leilaoonline.net/lote/detalhe/253812", " APROX. 550 MARTELOS BOLA")</f>
      </c>
      <c r="C60" s="4" t="inlineStr">
        <is>
          <t>Vendido</t>
        </is>
      </c>
      <c r="D60" s="4" t="inlineStr">
        <is>
          <t>9</t>
        </is>
      </c>
      <c r="E60" s="5" t="inlineStr">
        <is>
          <t>1.450,00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=HYPERLINK("https://leilaoonline.net/lote/detalhe/253825", "138")</f>
      </c>
      <c r="B61" s="4" t="s">
        <f>=HYPERLINK("https://leilaoonline.net/lote/detalhe/253825", " APROX. 52 MARRETAS 1KG; APROX. 120 MARRETAS 3KG; APROX. 236 MARRETAS 2KG")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=HYPERLINK("https://leilaoonline.net/lote/detalhe/253742", "139")</f>
      </c>
      <c r="B62" s="4" t="s">
        <f>=HYPERLINK("https://leilaoonline.net/lote/detalhe/253742", " APROX. 33 MICROCOMPUTADORES, 11 MONITORES, 17 TECLADOS E 7 ESTABILIZADORES")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=HYPERLINK("https://leilaoonline.net/lote/detalhe/253793", "140")</f>
      </c>
      <c r="B63" s="4" t="s">
        <f>=HYPERLINK("https://leilaoonline.net/lote/detalhe/253793", " TABALARTES Y DUPLO DIVERSOS")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=HYPERLINK("https://leilaoonline.net/lote/detalhe/253841", "141")</f>
      </c>
      <c r="B64" s="4" t="s">
        <f>=HYPERLINK("https://leilaoonline.net/lote/detalhe/253841", " APROX. 25 BOTAS, 130 MÁSCARAS SEMII-FACIAL, 2 BALACLAVA C/ VISOR E MACACÃO (RISCO 4), 5 CALÇA DE RASPA, 7 CAPACETES, 6 MÁSCARAS DE SOLDA VICSA C/ ACENDIMENTO AUTOMÁTICO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=HYPERLINK("https://leilaoonline.net/lote/detalhe/253738", "142")</f>
      </c>
      <c r="B65" s="4" t="s">
        <f>=HYPERLINK("https://leilaoonline.net/lote/detalhe/253738", " MOTORES ELÉTRICOS DIVERSOS")</f>
      </c>
      <c r="C65" s="4" t="inlineStr">
        <is>
          <t>Vendido</t>
        </is>
      </c>
      <c r="D65" s="4" t="inlineStr">
        <is>
          <t>27</t>
        </is>
      </c>
      <c r="E65" s="5" t="inlineStr">
        <is>
          <t>3.100,00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=HYPERLINK("https://leilaoonline.net/lote/detalhe/253800", "143")</f>
      </c>
      <c r="B66" s="4" t="s">
        <f>=HYPERLINK("https://leilaoonline.net/lote/detalhe/253800", " FILTRO DE ÁGUA LOGOS LR 6C")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=HYPERLINK("https://leilaoonline.net/lote/detalhe/253762", "144")</f>
      </c>
      <c r="B67" s="4" t="s">
        <f>=HYPERLINK("https://leilaoonline.net/lote/detalhe/253762", " RETÍFICAS, ESMERILHADEIRAS E SOPRADORES DIVERSOS")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=HYPERLINK("https://leilaoonline.net/lote/detalhe/253786", "145")</f>
      </c>
      <c r="B68" s="4" t="s">
        <f>=HYPERLINK("https://leilaoonline.net/lote/detalhe/253786", " 8 FURADEIRAS BASE MAGNÉTICA, 1 FURADEIRA ANULAR")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=HYPERLINK("https://leilaoonline.net/lote/detalhe/253739", "146")</f>
      </c>
      <c r="B69" s="4" t="s">
        <f>=HYPERLINK("https://leilaoonline.net/lote/detalhe/253739", " MALETAS PLÁSTICAS P/ FERRAMENTAS ELÉTRICAS MANUAIS")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=HYPERLINK("https://leilaoonline.net/lote/detalhe/253845", "147")</f>
      </c>
      <c r="B70" s="4" t="s">
        <f>=HYPERLINK("https://leilaoonline.net/lote/detalhe/253845", " ESTUFAS PORTÁTEIS")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=HYPERLINK("https://leilaoonline.net/lote/detalhe/253857", "148")</f>
      </c>
      <c r="B71" s="4" t="s">
        <f>=HYPERLINK("https://leilaoonline.net/lote/detalhe/253857", " EXTINTORES DIVERSOS")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=HYPERLINK("https://leilaoonline.net/lote/detalhe/253836", "149")</f>
      </c>
      <c r="B72" s="4" t="s">
        <f>=HYPERLINK("https://leilaoonline.net/lote/detalhe/253836", " 3 BOTIJÕES 45 KG E 1 BOTIJÃO 5KG")</f>
      </c>
      <c r="C72" s="4" t="inlineStr">
        <is>
          <t>Vendido</t>
        </is>
      </c>
      <c r="D72" s="4" t="inlineStr">
        <is>
          <t>11</t>
        </is>
      </c>
      <c r="E72" s="5" t="inlineStr">
        <is>
          <t>650,00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=HYPERLINK("https://leilaoonline.net/lote/detalhe/253748", "150")</f>
      </c>
      <c r="B73" s="4" t="s">
        <f>=HYPERLINK("https://leilaoonline.net/lote/detalhe/253748", " 4 CARRINHOS-PLATAFORMA")</f>
      </c>
      <c r="C73" s="4" t="inlineStr">
        <is>
          <t>Vendido</t>
        </is>
      </c>
      <c r="D73" s="4" t="inlineStr">
        <is>
          <t>7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=HYPERLINK("https://leilaoonline.net/lote/detalhe/253865", "151")</f>
      </c>
      <c r="B74" s="4" t="s">
        <f>=HYPERLINK("https://leilaoonline.net/lote/detalhe/253865", " APROX. 25 PNEUS DIVERSOS")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=HYPERLINK("https://leilaoonline.net/lote/detalhe/253827", "152")</f>
      </c>
      <c r="B75" s="4" t="s">
        <f>=HYPERLINK("https://leilaoonline.net/lote/detalhe/253827", " APROX. 26 RACKS DE INFORMÁTICA (SEM ITENS)")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=HYPERLINK("https://leilaoonline.net/lote/detalhe/253745", "153")</f>
      </c>
      <c r="B76" s="4" t="s">
        <f>=HYPERLINK("https://leilaoonline.net/lote/detalhe/253745", " ELETRODOS DE GRAFITE DIVERSOS")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=HYPERLINK("https://leilaoonline.net/lote/detalhe/253773", "154")</f>
      </c>
      <c r="B77" s="4" t="s">
        <f>=HYPERLINK("https://leilaoonline.net/lote/detalhe/253773", " 3 LUMINÁRIAS DE EMERGÊNCIA, 20 LUMINÁRIAS P/ LÂMPADA FLUORESCENTE")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=HYPERLINK("https://leilaoonline.net/lote/detalhe/253807", "156")</f>
      </c>
      <c r="B78" s="4" t="s">
        <f>=HYPERLINK("https://leilaoonline.net/lote/detalhe/253807", " DISPENSERS DE SABONETE (SEM USO) E TOALHEIROS DIVERSOS")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=HYPERLINK("https://leilaoonline.net/lote/detalhe/253803", "157")</f>
      </c>
      <c r="B79" s="4" t="s">
        <f>=HYPERLINK("https://leilaoonline.net/lote/detalhe/253803", " APROX. 470M DE MANGUEIRAS DE SOLDA")</f>
      </c>
      <c r="C79" s="4" t="inlineStr">
        <is>
          <t>Não vendido</t>
        </is>
      </c>
      <c r="D79" s="4" t="inlineStr">
        <is>
          <t>27</t>
        </is>
      </c>
      <c r="E79" s="5" t="inlineStr">
        <is>
          <t>1.600,00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=HYPERLINK("https://leilaoonline.net/lote/detalhe/253810", "158")</f>
      </c>
      <c r="B80" s="4" t="s">
        <f>=HYPERLINK("https://leilaoonline.net/lote/detalhe/253810", " 2 ESTUFAS")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=HYPERLINK("https://leilaoonline.net/lote/detalhe/253795", "159")</f>
      </c>
      <c r="B81" s="4" t="s">
        <f>=HYPERLINK("https://leilaoonline.net/lote/detalhe/253795", " 2 ESTUFAS")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=HYPERLINK("https://leilaoonline.net/lote/detalhe/253781", "160")</f>
      </c>
      <c r="B82" s="4" t="s">
        <f>=HYPERLINK("https://leilaoonline.net/lote/detalhe/253781", " 2 ESTUFAS")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=HYPERLINK("https://leilaoonline.net/lote/detalhe/253856", "161")</f>
      </c>
      <c r="B83" s="4" t="s">
        <f>=HYPERLINK("https://leilaoonline.net/lote/detalhe/253856", " 2 ESTUFAS")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=HYPERLINK("https://leilaoonline.net/lote/detalhe/253804", "162")</f>
      </c>
      <c r="B84" s="4" t="s">
        <f>=HYPERLINK("https://leilaoonline.net/lote/detalhe/253804", " 2 ESTUFAS")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=HYPERLINK("https://leilaoonline.net/lote/detalhe/253765", "163")</f>
      </c>
      <c r="B85" s="4" t="s">
        <f>=HYPERLINK("https://leilaoonline.net/lote/detalhe/253765", " 2 ESTUFAS")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=HYPERLINK("https://leilaoonline.net/lote/detalhe/253840", "164")</f>
      </c>
      <c r="B86" s="4" t="s">
        <f>=HYPERLINK("https://leilaoonline.net/lote/detalhe/253840", " 2 ESTUFAS")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=HYPERLINK("https://leilaoonline.net/lote/detalhe/253785", "165")</f>
      </c>
      <c r="B87" s="4" t="s">
        <f>=HYPERLINK("https://leilaoonline.net/lote/detalhe/253785", " 2 ESTUFAS")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=HYPERLINK("https://leilaoonline.net/lote/detalhe/253759", "166")</f>
      </c>
      <c r="B88" s="4" t="s">
        <f>=HYPERLINK("https://leilaoonline.net/lote/detalhe/253759", " 2 ESTUFAS")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=HYPERLINK("https://leilaoonline.net/lote/detalhe/253798", "167")</f>
      </c>
      <c r="B89" s="4" t="s">
        <f>=HYPERLINK("https://leilaoonline.net/lote/detalhe/253798", " 2 ESTUFAS")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=HYPERLINK("https://leilaoonline.net/lote/detalhe/253859", "168")</f>
      </c>
      <c r="B90" s="4" t="s">
        <f>=HYPERLINK("https://leilaoonline.net/lote/detalhe/253859", " 2 ESTUFAS")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=HYPERLINK("https://leilaoonline.net/lote/detalhe/253861", "169")</f>
      </c>
      <c r="B91" s="4" t="s">
        <f>=HYPERLINK("https://leilaoonline.net/lote/detalhe/253861", " 2 ESTUFAS")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=HYPERLINK("https://leilaoonline.net/lote/detalhe/253819", "170")</f>
      </c>
      <c r="B92" s="4" t="s">
        <f>=HYPERLINK("https://leilaoonline.net/lote/detalhe/253819", " 2 ESTUFAS")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=HYPERLINK("https://leilaoonline.net/lote/detalhe/253814", "171")</f>
      </c>
      <c r="B93" s="4" t="s">
        <f>=HYPERLINK("https://leilaoonline.net/lote/detalhe/253814", " 2 ESTUFAS")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=HYPERLINK("https://leilaoonline.net/lote/detalhe/253750", "172")</f>
      </c>
      <c r="B94" s="4" t="s">
        <f>=HYPERLINK("https://leilaoonline.net/lote/detalhe/253750", " 2 ESTUFAS")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=HYPERLINK("https://leilaoonline.net/lote/detalhe/253817", "173")</f>
      </c>
      <c r="B95" s="4" t="s">
        <f>=HYPERLINK("https://leilaoonline.net/lote/detalhe/253817", " 2 ESTUFAS")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=HYPERLINK("https://leilaoonline.net/lote/detalhe/253805", "174")</f>
      </c>
      <c r="B96" s="4" t="s">
        <f>=HYPERLINK("https://leilaoonline.net/lote/detalhe/253805", " 2 ESTUFAS")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=HYPERLINK("https://leilaoonline.net/lote/detalhe/253860", "175")</f>
      </c>
      <c r="B97" s="4" t="s">
        <f>=HYPERLINK("https://leilaoonline.net/lote/detalhe/253860", " 2 ESTUFAS")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=HYPERLINK("https://leilaoonline.net/lote/detalhe/253858", "176")</f>
      </c>
      <c r="B98" s="4" t="s">
        <f>=HYPERLINK("https://leilaoonline.net/lote/detalhe/253858", " 2 ESTUFAS")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=HYPERLINK("https://leilaoonline.net/lote/detalhe/253760", "177")</f>
      </c>
      <c r="B99" s="4" t="s">
        <f>=HYPERLINK("https://leilaoonline.net/lote/detalhe/253760", " 2 ESTUFAS")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=HYPERLINK("https://leilaoonline.net/lote/detalhe/253763", "178")</f>
      </c>
      <c r="B100" s="4" t="s">
        <f>=HYPERLINK("https://leilaoonline.net/lote/detalhe/253763", " 2 ESTUFAS")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=HYPERLINK("https://leilaoonline.net/lote/detalhe/253834", "179")</f>
      </c>
      <c r="B101" s="4" t="s">
        <f>=HYPERLINK("https://leilaoonline.net/lote/detalhe/253834", " 2 ESTUFAS")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=HYPERLINK("https://leilaoonline.net/lote/detalhe/253864", "180")</f>
      </c>
      <c r="B102" s="4" t="s">
        <f>=HYPERLINK("https://leilaoonline.net/lote/detalhe/253864", " CONSUMÍVEIS DE SOLDA DIVERSOS")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=HYPERLINK("https://leilaoonline.net/lote/detalhe/253862", "181")</f>
      </c>
      <c r="B103" s="4" t="s">
        <f>=HYPERLINK("https://leilaoonline.net/lote/detalhe/253862", " MATERIAS ELÉTRICOS DIVERSOS")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=HYPERLINK("https://leilaoonline.net/lote/detalhe/253813", "182")</f>
      </c>
      <c r="B104" s="4" t="s">
        <f>=HYPERLINK("https://leilaoonline.net/lote/detalhe/253813", " APROX. 144 TOCHAS SECA TIG E 1 TOCHA MIG")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=HYPERLINK("https://leilaoonline.net/lote/detalhe/253863", "183")</f>
      </c>
      <c r="B105" s="4" t="s">
        <f>=HYPERLINK("https://leilaoonline.net/lote/detalhe/253863", " APROX. 45 CADEIRAS GIRATÓRIAS S/ BRAÇO; APROX. 23 CADEIRAS GIRATÓRIAS C/ BRAÇO")</f>
      </c>
      <c r="C105" s="4" t="inlineStr">
        <is>
          <t>Não vendido</t>
        </is>
      </c>
      <c r="D105" s="4" t="inlineStr">
        <is>
          <t>17</t>
        </is>
      </c>
      <c r="E105" s="5" t="inlineStr">
        <is>
          <t>1.100,00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=HYPERLINK("https://leilaoonline.net/lote/detalhe/253818", "184")</f>
      </c>
      <c r="B106" s="4" t="s">
        <f>=HYPERLINK("https://leilaoonline.net/lote/detalhe/253818", " APROX. 9 CADEIRAS FIXAS C/ BRAÇO; APROX. 45 CADEIRAS FIXAS S/ BRAÇO; APROX. 35 CADEIRAS TIPO UNIVERSITÁRIA")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=HYPERLINK("https://leilaoonline.net/lote/detalhe/253774", "185")</f>
      </c>
      <c r="B107" s="4" t="s">
        <f>=HYPERLINK("https://leilaoonline.net/lote/detalhe/253774", " APROX. 44 ARMÁRIOS VESTIÁRIO 4 VÃOS, 13 BANCOS DE MADEIRA E 1 ARMÁRIO DE MADEIRA 5 VÃOS")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2.100,00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=HYPERLINK("https://leilaoonline.net/lote/detalhe/253843", "186")</f>
      </c>
      <c r="B108" s="4" t="s">
        <f>=HYPERLINK("https://leilaoonline.net/lote/detalhe/253843", " BETONEIRA C/ MOTOR ELÉTRICO 2 CV")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900,00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=HYPERLINK("https://leilaoonline.net/lote/detalhe/253851", "189")</f>
      </c>
      <c r="B109" s="4" t="s">
        <f>=HYPERLINK("https://leilaoonline.net/lote/detalhe/253851", " 10 ESMERILHADEIRAS 5" E 50 ESMERILHADEIRA 7" BOSCH")</f>
      </c>
      <c r="C109" s="4" t="inlineStr">
        <is>
          <t>Vendido</t>
        </is>
      </c>
      <c r="D109" s="4" t="inlineStr">
        <is>
          <t>29</t>
        </is>
      </c>
      <c r="E109" s="5" t="inlineStr">
        <is>
          <t>4.050,00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=HYPERLINK("https://leilaoonline.net/lote/detalhe/253842", "190")</f>
      </c>
      <c r="B110" s="4" t="s">
        <f>=HYPERLINK("https://leilaoonline.net/lote/detalhe/253842", " 10 SOPRADORES, 2 SERRAS CIRCULAR E 30 RETÍFICAS")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1.650,00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=HYPERLINK("https://leilaoonline.net/lote/detalhe/253772", "191")</f>
      </c>
      <c r="B111" s="4" t="s">
        <f>=HYPERLINK("https://leilaoonline.net/lote/detalhe/253772", "APROX. 20 ESMERILHADEIRAS 4 1/2" E APROX. 30 ESMERILHADEIRA 7" HILTI")</f>
      </c>
      <c r="C111" s="4" t="inlineStr">
        <is>
          <t>Vendido</t>
        </is>
      </c>
      <c r="D111" s="4" t="inlineStr">
        <is>
          <t>28</t>
        </is>
      </c>
      <c r="E111" s="5" t="inlineStr">
        <is>
          <t>3.300,00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=HYPERLINK("https://leilaoonline.net/lote/detalhe/253744", "192")</f>
      </c>
      <c r="B112" s="4" t="s">
        <f>=HYPERLINK("https://leilaoonline.net/lote/detalhe/253744", "APROX. 100 ESMERILHADEIRA 7" BOSCH")</f>
      </c>
      <c r="C112" s="4" t="inlineStr">
        <is>
          <t>Vendido</t>
        </is>
      </c>
      <c r="D112" s="4" t="inlineStr">
        <is>
          <t>35</t>
        </is>
      </c>
      <c r="E112" s="5" t="inlineStr">
        <is>
          <t>5.400,00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=HYPERLINK("https://leilaoonline.net/lote/detalhe/253790", "193")</f>
      </c>
      <c r="B113" s="4" t="s">
        <f>=HYPERLINK("https://leilaoonline.net/lote/detalhe/253790", "APROX. 100 ESMERILHADEIRA 7" BOSCH")</f>
      </c>
      <c r="C113" s="4" t="inlineStr">
        <is>
          <t>Vendido</t>
        </is>
      </c>
      <c r="D113" s="4" t="inlineStr">
        <is>
          <t>38</t>
        </is>
      </c>
      <c r="E113" s="5" t="inlineStr">
        <is>
          <t>5.700,00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=HYPERLINK("https://leilaoonline.net/lote/detalhe/253791", "194")</f>
      </c>
      <c r="B114" s="4" t="s">
        <f>=HYPERLINK("https://leilaoonline.net/lote/detalhe/253791", " APROX. 24 REFRIGERADOS DIVERSOS E 1 MICROONDAS ELECTROLUX")</f>
      </c>
      <c r="C114" s="4" t="inlineStr">
        <is>
          <t>Vendido</t>
        </is>
      </c>
      <c r="D114" s="4" t="inlineStr">
        <is>
          <t>41</t>
        </is>
      </c>
      <c r="E114" s="5" t="inlineStr">
        <is>
          <t>4.850,00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=HYPERLINK("https://leilaoonline.net/lote/detalhe/253769", "195")</f>
      </c>
      <c r="B115" s="4" t="s">
        <f>=HYPERLINK("https://leilaoonline.net/lote/detalhe/253769", " 8 BEBEDOUROS INOX 200L E 1 BEBEDOURO INOX 100L")</f>
      </c>
      <c r="C115" s="4" t="inlineStr">
        <is>
          <t>Não vendido</t>
        </is>
      </c>
      <c r="D115" s="4" t="inlineStr">
        <is>
          <t>11</t>
        </is>
      </c>
      <c r="E115" s="5" t="inlineStr">
        <is>
          <t>1.600,00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=HYPERLINK("https://leilaoonline.net/lote/detalhe/253797", "196")</f>
      </c>
      <c r="B116" s="4" t="s">
        <f>=HYPERLINK("https://leilaoonline.net/lote/detalhe/253797", " 4 BEBEDOUROS INOX 200L E 6 BEBEDOURO INOX 100L")</f>
      </c>
      <c r="C116" s="4" t="inlineStr">
        <is>
          <t>Não vendido</t>
        </is>
      </c>
      <c r="D116" s="4" t="inlineStr">
        <is>
          <t>12</t>
        </is>
      </c>
      <c r="E116" s="5" t="inlineStr">
        <is>
          <t>1.600,00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=HYPERLINK("https://leilaoonline.net/lote/detalhe/253833", "197")</f>
      </c>
      <c r="B117" s="4" t="s">
        <f>=HYPERLINK("https://leilaoonline.net/lote/detalhe/253833", " 4 BEBEDOUROS TIPO GARRAFÃO, 1 PURIFICADOR E 2 CAFETEIRAS INOX")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=HYPERLINK("https://leilaoonline.net/lote/detalhe/253761", "198")</f>
      </c>
      <c r="B118" s="4" t="s">
        <f>=HYPERLINK("https://leilaoonline.net/lote/detalhe/253761", " 12 ARMÁRIOS EM MADEIRA 2 PORTAS, 2 ARMÁRIOS METÁLICO P/ AMBULATÓRIO E 1 ARMÁRIO DE COZINHA EM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=HYPERLINK("https://leilaoonline.net/lote/detalhe/253852", "199")</f>
      </c>
      <c r="B119" s="4" t="s">
        <f>=HYPERLINK("https://leilaoonline.net/lote/detalhe/253852", " 2 CAIXAS D'ÁGUA 1000L E 1 CAIXA D'ÁGUA 750L TIGRE")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=HYPERLINK("https://leilaoonline.net/lote/detalhe/253821", "200")</f>
      </c>
      <c r="B120" s="4" t="s">
        <f>=HYPERLINK("https://leilaoonline.net/lote/detalhe/253821", " SERROTES, MARTELOS, COLHERES DE PEDREIRO, CALCULADORAS DIVERSAS")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900,00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=HYPERLINK("https://leilaoonline.net/lote/detalhe/253816", "201")</f>
      </c>
      <c r="B121" s="4" t="s">
        <f>=HYPERLINK("https://leilaoonline.net/lote/detalhe/253816", " ALINHADOR À LASER SKF TKSA 20")</f>
      </c>
      <c r="C121" s="4" t="inlineStr">
        <is>
          <t>Não vendido</t>
        </is>
      </c>
      <c r="D121" s="4" t="inlineStr">
        <is>
          <t>8</t>
        </is>
      </c>
      <c r="E121" s="5" t="inlineStr">
        <is>
          <t>1.700,00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=HYPERLINK("https://leilaoonline.net/lote/detalhe/253770", "202")</f>
      </c>
      <c r="B122" s="4" t="s">
        <f>=HYPERLINK("https://leilaoonline.net/lote/detalhe/253770", " ALINHADOR À LASER SKF TKSA 20")</f>
      </c>
      <c r="C122" s="4" t="inlineStr">
        <is>
          <t>Não vendido</t>
        </is>
      </c>
      <c r="D122" s="4" t="inlineStr">
        <is>
          <t>8</t>
        </is>
      </c>
      <c r="E122" s="5" t="inlineStr">
        <is>
          <t>1.700,00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=HYPERLINK("https://leilaoonline.net/lote/detalhe/253757", "203")</f>
      </c>
      <c r="B123" s="4" t="s">
        <f>=HYPERLINK("https://leilaoonline.net/lote/detalhe/253757", " APROX. 74 MANÔMETROS ANALÓGICOS, 1 MANÔMETRO DIGITAL E 1 TERMÔMETRO C/ HASTE")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=HYPERLINK("https://leilaoonline.net/lote/detalhe/253829", "204")</f>
      </c>
      <c r="B124" s="4" t="s">
        <f>=HYPERLINK("https://leilaoonline.net/lote/detalhe/253829", " 1 TERMOHIGRÔMETRO, 5 TERMÔMETROS DIGITAL, 13 CONTROLES DIGITAL, 2 FONTES DE INSTRUMENTAÇÃO")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=HYPERLINK("https://leilaoonline.net/lote/detalhe/253755", "206")</f>
      </c>
      <c r="B125" s="4" t="s">
        <f>=HYPERLINK("https://leilaoonline.net/lote/detalhe/253755", " APROX. 33 MULTÍMETROS MINIPA, 02 ANEMÔMETROS, 01 LUXÍMETRO, 02 AUTOTRAFO UPSAI, 05 BATERIAS, 01 CALIBRADOR DE GÁS")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=HYPERLINK("https://leilaoonline.net/lote/detalhe/253778", "207")</f>
      </c>
      <c r="B126" s="4" t="s">
        <f>=HYPERLINK("https://leilaoonline.net/lote/detalhe/253778",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=HYPERLINK("https://leilaoonline.net/lote/detalhe/253747", "208")</f>
      </c>
      <c r="B127" s="4" t="s">
        <f>=HYPERLINK("https://leilaoonline.net/lote/detalhe/253747", " APROX. 31 PATESCAS DIVERSAS E 3 TIFOR")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850,00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=HYPERLINK("https://leilaoonline.net/lote/detalhe/253768", "209")</f>
      </c>
      <c r="B128" s="4" t="s">
        <f>=HYPERLINK("https://leilaoonline.net/lote/detalhe/253768", " REBOLOS DE LIXA, LIXAS CINTA, LIXAS DE PINTOR, DISCOS DE BORRACHA, SUPORTE P/ ROLO E PEDRAS ABRASIVAS")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=HYPERLINK("https://leilaoonline.net/lote/detalhe/253828", "212")</f>
      </c>
      <c r="B129" s="4" t="s">
        <f>=HYPERLINK("https://leilaoonline.net/lote/detalhe/253828", " 9 AR CONDICIONADOS DE JANELA, 20 AR CONDICIONADOS SPLIT 9000 BTU, 44 AR CONDICIONADOS BASCULANTE DIVERSOS, 1 CORTINA DE AR 1,5M E SUPORTES P/ AR")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7.600,00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=HYPERLINK("https://leilaoonline.net/lote/detalhe/253824", "213")</f>
      </c>
      <c r="B130" s="4" t="s">
        <f>=HYPERLINK("https://leilaoonline.net/lote/detalhe/253824", " APROX. 78 EXAUSTORES DIVERSOS")</f>
      </c>
      <c r="C130" s="4" t="inlineStr">
        <is>
          <t>Vendido</t>
        </is>
      </c>
      <c r="D130" s="4" t="inlineStr">
        <is>
          <t>12</t>
        </is>
      </c>
      <c r="E130" s="5" t="inlineStr">
        <is>
          <t>1.600,00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=HYPERLINK("https://leilaoonline.net/lote/detalhe/253743", "214")</f>
      </c>
      <c r="B131" s="4" t="s">
        <f>=HYPERLINK("https://leilaoonline.net/lote/detalhe/253743", " 5 AR CONDICIONADOS DE JANELA E 4 CORTINAS DE AR")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1.250,00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=HYPERLINK("https://leilaoonline.net/lote/detalhe/253752", "215")</f>
      </c>
      <c r="B132" s="4" t="s">
        <f>=HYPERLINK("https://leilaoonline.net/lote/detalhe/253752", " APROX. 63 VÁLVULAS DE REDUÇÃO (ARGÔNIO), 1 VÁLVULA DE REDUÇÃO (OXIGÊNIO) E 1 VÁLVULA PORTA-CHAMA")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=HYPERLINK("https://leilaoonline.net/lote/detalhe/253809", "216")</f>
      </c>
      <c r="B133" s="4" t="s">
        <f>=HYPERLINK("https://leilaoonline.net/lote/detalhe/253809", " 6 TVS LCD DIVERSAS, 6 CAIXAS DE SOM DIVERSAS E 1 MIXER")</f>
      </c>
      <c r="C133" s="4" t="inlineStr">
        <is>
          <t>Vendido</t>
        </is>
      </c>
      <c r="D133" s="4" t="inlineStr">
        <is>
          <t>39</t>
        </is>
      </c>
      <c r="E133" s="5" t="inlineStr">
        <is>
          <t>2.550,00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=HYPERLINK("https://leilaoonline.net/lote/detalhe/253751", "217")</f>
      </c>
      <c r="B134" s="4" t="s">
        <f>=HYPERLINK("https://leilaoonline.net/lote/detalhe/253751", " APROX. 440 BANDEJAS REFEITÓRIO INOX E 270 BANDEJAS REFEITÓRIO PLÁSTICAS")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=HYPERLINK("https://leilaoonline.net/lote/detalhe/253837", "218")</f>
      </c>
      <c r="B135" s="4" t="s">
        <f>=HYPERLINK("https://leilaoonline.net/lote/detalhe/253837", " 13 TIFOR DIVERSOS")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=HYPERLINK("https://leilaoonline.net/lote/detalhe/253783", "219")</f>
      </c>
      <c r="B136" s="4" t="s">
        <f>=HYPERLINK("https://leilaoonline.net/lote/detalhe/253783", " 1 ARMÁRIO-ESTUFA (ADAPTADO) E 1 ESTUFA DE MANUTENÇÃO")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=HYPERLINK("https://leilaoonline.net/lote/detalhe/253822", "220")</f>
      </c>
      <c r="B137" s="4" t="s">
        <f>=HYPERLINK("https://leilaoonline.net/lote/detalhe/253822", " 2 FURADEIRAS DE COLUNA KONE KM25 E FURADEIRA DE COLUNA YADOYA FY-S-32")</f>
      </c>
      <c r="C137" s="4" t="inlineStr">
        <is>
          <t>Vendido</t>
        </is>
      </c>
      <c r="D137" s="4" t="inlineStr">
        <is>
          <t>57</t>
        </is>
      </c>
      <c r="E137" s="5" t="inlineStr">
        <is>
          <t>7.100,00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=HYPERLINK("https://leilaoonline.net/lote/detalhe/253787", "221")</f>
      </c>
      <c r="B138" s="4" t="s">
        <f>=HYPERLINK("https://leilaoonline.net/lote/detalhe/253787", " 2 COMPRESSORES DE AR SCHULZ 140 LBS C/ 1 MOTOR ELÉTRICO 5CV E 1 COMPRESSOR DE AR KALA 9 BAR, 1,5HP, 20L")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2.600,00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=HYPERLINK("https://leilaoonline.net/lote/detalhe/253758", "223")</f>
      </c>
      <c r="B139" s="4" t="s">
        <f>=HYPERLINK("https://leilaoonline.net/lote/detalhe/253758", " 3 ASPIRADORES DE PÓ NJ 300")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=HYPERLINK("https://leilaoonline.net/lote/detalhe/253799", "225")</f>
      </c>
      <c r="B140" s="4" t="s">
        <f>=HYPERLINK("https://leilaoonline.net/lote/detalhe/253799", " COMPRESSOR DE AR MOTOMIL 10KGF/CM², 100L, C/ MOTOR ELÉTRICO 2 CV")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=HYPERLINK("https://leilaoonline.net/lote/detalhe/253780", "226")</f>
      </c>
      <c r="B141" s="4" t="s">
        <f>=HYPERLINK("https://leilaoonline.net/lote/detalhe/253780", " 1 ROSQUEADEIRA MERAX 1/2" À 4" E 1 ROSQUEADEIRA RIDGID 1/2" À 2"")</f>
      </c>
      <c r="C141" s="4" t="inlineStr">
        <is>
          <t>Não vendido</t>
        </is>
      </c>
      <c r="D141" s="4" t="inlineStr">
        <is>
          <t>15</t>
        </is>
      </c>
      <c r="E141" s="5" t="inlineStr">
        <is>
          <t>1.100,00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=HYPERLINK("https://leilaoonline.net/lote/detalhe/253794", "228")</f>
      </c>
      <c r="B142" s="4" t="s">
        <f>=HYPERLINK("https://leilaoonline.net/lote/detalhe/253794", " 5 AR CONDICIONADOS 9000 BTU; 5 AR CONDICIONADOS 48000 BTU; 1 AR CONDICIONADO 36000 BTU E 2 AR CONDICIONADOS 18000 BTU")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=HYPERLINK("https://leilaoonline.net/lote/detalhe/253832", "229")</f>
      </c>
      <c r="B143" s="4" t="s">
        <f>=HYPERLINK("https://leilaoonline.net/lote/detalhe/253832", " APROX. 50 RELÓGIOS PONTO HENRY ORION 6")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600,00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2026-04-01T10:09:11.00Z</dcterms:created>
  <dc:creator>Tellks Tecnologia</dc:creator>
  <cp:revision>0</cp:revision>
</cp:coreProperties>
</file>