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PÁ CARREG. - RETROESCAV. - CAM. VW E M. BENZ AXOR - EMPILHADEIRAS CLARK -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29/10/2024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=HYPERLINK("https://leilaoonline.net/lote/detalhe/252788", "015")</f>
      </c>
      <c r="B11" s="4" t="s">
        <f>=HYPERLINK("https://leilaoonline.net/lote/detalhe/252788", "TRANSBORDO PARA GRÃOS; CAP. APROX. 15 TONELADAS; ENGATE RAQUETE; C/ PNEUS DE ALTA FLUTUAÇÃO E BITOLA LARGA")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80.000,00</t>
        </is>
      </c>
      <c r="F11" s="4" t="inlineStr">
        <is>
          <t>1000.00</t>
        </is>
      </c>
    </row>
    <row collapsed="false" customFormat="false" customHeight="false" hidden="false" ht="12.1" outlineLevel="0" r="12">
      <c r="A12" s="5" t="s">
        <f>=HYPERLINK("https://leilaoonline.net/lote/detalhe/253737", "017")</f>
      </c>
      <c r="B12" s="4" t="s">
        <f>=HYPERLINK("https://leilaoonline.net/lote/detalhe/253737", "LOTE COM CAMINHÃO VOLVO/VM 270 8X2R; 2014/2015; PRATA; DIESEL E REBOQUE R/METALF .A PRCT 2E; 2022/2022; PRETA - IPVA 2024 OK")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250.000,00</t>
        </is>
      </c>
      <c r="F12" s="4" t="inlineStr">
        <is>
          <t>2500.00</t>
        </is>
      </c>
    </row>
    <row collapsed="false" customFormat="false" customHeight="false" hidden="false" ht="12.1" outlineLevel="0" r="13">
      <c r="A13" s="5" t="s">
        <f>=HYPERLINK("https://leilaoonline.net/lote/detalhe/252610", "020")</f>
      </c>
      <c r="B13" s="4" t="s">
        <f>=HYPERLINK("https://leilaoonline.net/lote/detalhe/252610", "veja o vídeo!! CAMINHÃO M. BENZ/AXOR 33446X4; 2008/2009; BRANCA; DIESEL - FUNCIONANDO - IPVA 2024 OK")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250.000,00</t>
        </is>
      </c>
      <c r="F13" s="4" t="inlineStr">
        <is>
          <t>2500.00</t>
        </is>
      </c>
    </row>
    <row collapsed="false" customFormat="false" customHeight="false" hidden="false" ht="12.1" outlineLevel="0" r="14">
      <c r="A14" s="5" t="s">
        <f>=HYPERLINK("https://leilaoonline.net/lote/detalhe/252603", "025")</f>
      </c>
      <c r="B14" s="4" t="s">
        <f>=HYPERLINK("https://leilaoonline.net/lote/detalhe/252603", "CAMINHÃO M. BENZ/L 708 E; 1988/1988; COR BRANCA; DIESEL; MEC. OPERACIONAL")</f>
      </c>
      <c r="C14" s="4" t="inlineStr">
        <is>
          <t>Não vendido</t>
        </is>
      </c>
      <c r="D14" s="4" t="inlineStr">
        <is>
          <t>14</t>
        </is>
      </c>
      <c r="E14" s="5" t="inlineStr">
        <is>
          <t>37.500,00</t>
        </is>
      </c>
      <c r="F14" s="4" t="inlineStr">
        <is>
          <t>1250.00</t>
        </is>
      </c>
    </row>
    <row collapsed="false" customFormat="false" customHeight="false" hidden="false" ht="12.1" outlineLevel="0" r="15">
      <c r="A15" s="5" t="s">
        <f>=HYPERLINK("https://leilaoonline.net/lote/detalhe/252652", "030")</f>
      </c>
      <c r="B15" s="4" t="s">
        <f>=HYPERLINK("https://leilaoonline.net/lote/detalhe/252652", "CAMINHÃO VW 17.280; 2014/2015; BRANCO; DIESEL; CÂMBIO AUTOMÁTICO; NO CHASSI - FUNCIONANDO - IPVA 2024 OK")</f>
      </c>
      <c r="C15" s="4" t="inlineStr">
        <is>
          <t>Vendido</t>
        </is>
      </c>
      <c r="D15" s="4" t="inlineStr">
        <is>
          <t>33</t>
        </is>
      </c>
      <c r="E15" s="5" t="inlineStr">
        <is>
          <t>170.000,00</t>
        </is>
      </c>
      <c r="F15" s="4" t="inlineStr">
        <is>
          <t>2500.00</t>
        </is>
      </c>
    </row>
    <row collapsed="false" customFormat="false" customHeight="false" hidden="false" ht="12.1" outlineLevel="0" r="16">
      <c r="A16" s="5" t="s">
        <f>=HYPERLINK("https://leilaoonline.net/lote/detalhe/252650", "031")</f>
      </c>
      <c r="B16" s="4" t="s">
        <f>=HYPERLINK("https://leilaoonline.net/lote/detalhe/252650", "CAMINHÃO VW 17.280; 2014/2015; BRANCO; DIESEL; CÂMBIO AUTOMÁTICO; NO CHASSI - FUNCIONANDO - IPVA 2024 OK")</f>
      </c>
      <c r="C16" s="4" t="inlineStr">
        <is>
          <t>Vendido</t>
        </is>
      </c>
      <c r="D16" s="4" t="inlineStr">
        <is>
          <t>37</t>
        </is>
      </c>
      <c r="E16" s="5" t="inlineStr">
        <is>
          <t>170.000,00</t>
        </is>
      </c>
      <c r="F16" s="4" t="inlineStr">
        <is>
          <t>2500.00</t>
        </is>
      </c>
    </row>
    <row collapsed="false" customFormat="false" customHeight="false" hidden="false" ht="12.1" outlineLevel="0" r="17">
      <c r="A17" s="5" t="s">
        <f>=HYPERLINK("https://leilaoonline.net/lote/detalhe/252601", "033")</f>
      </c>
      <c r="B17" s="4" t="s">
        <f>=HYPERLINK("https://leilaoonline.net/lote/detalhe/252601", "CAMINHÃO VW 17.280; 2014/2015; BRANCO; DIESEL; CÂMBIO AUTOMÁTICO; C/ COMPACTADOR MARCA PLANALTO - FUNC. - IPVA 2024 OK")</f>
      </c>
      <c r="C17" s="4" t="inlineStr">
        <is>
          <t>Não vendido</t>
        </is>
      </c>
      <c r="D17" s="4" t="inlineStr">
        <is>
          <t>33</t>
        </is>
      </c>
      <c r="E17" s="5" t="inlineStr">
        <is>
          <t>175.000,00</t>
        </is>
      </c>
      <c r="F17" s="4" t="inlineStr">
        <is>
          <t>2500.00</t>
        </is>
      </c>
    </row>
    <row collapsed="false" customFormat="false" customHeight="false" hidden="false" ht="12.1" outlineLevel="0" r="18">
      <c r="A18" s="5" t="s">
        <f>=HYPERLINK("https://leilaoonline.net/lote/detalhe/252648", "034")</f>
      </c>
      <c r="B18" s="4" t="s">
        <f>=HYPERLINK("https://leilaoonline.net/lote/detalhe/252648", "CAMINHÃO VW 17.280; 2014/2015; BRANCO; DIESEL; CÂMBIO AUTOMÁTICO; C/ COMPACTADOR MARCA PLANALTO - FUNC. - IPVA 2024 OK")</f>
      </c>
      <c r="C18" s="4" t="inlineStr">
        <is>
          <t>Não vendido</t>
        </is>
      </c>
      <c r="D18" s="4" t="inlineStr">
        <is>
          <t>33</t>
        </is>
      </c>
      <c r="E18" s="5" t="inlineStr">
        <is>
          <t>175.000,00</t>
        </is>
      </c>
      <c r="F18" s="4" t="inlineStr">
        <is>
          <t>2500.00</t>
        </is>
      </c>
    </row>
    <row collapsed="false" customFormat="false" customHeight="false" hidden="false" ht="12.1" outlineLevel="0" r="19">
      <c r="A19" s="5" t="s">
        <f>=HYPERLINK("https://leilaoonline.net/lote/detalhe/252597", "040")</f>
      </c>
      <c r="B19" s="4" t="s">
        <f>=HYPERLINK("https://leilaoonline.net/lote/detalhe/252597", "RETROESCAVADEIRA JCB; MODELO 3CX 4X4; ANO 2016; EMPLACADA - FUNCIONANDO - PLACA FINAL 65")</f>
      </c>
      <c r="C19" s="4" t="inlineStr">
        <is>
          <t>Não vendido</t>
        </is>
      </c>
      <c r="D19" s="4" t="inlineStr">
        <is>
          <t>44</t>
        </is>
      </c>
      <c r="E19" s="5" t="inlineStr">
        <is>
          <t>185.000,00</t>
        </is>
      </c>
      <c r="F19" s="4" t="inlineStr">
        <is>
          <t>2500.00</t>
        </is>
      </c>
    </row>
    <row collapsed="false" customFormat="false" customHeight="false" hidden="false" ht="12.1" outlineLevel="0" r="20">
      <c r="A20" s="5" t="s">
        <f>=HYPERLINK("https://leilaoonline.net/lote/detalhe/252606", "043")</f>
      </c>
      <c r="B20" s="4" t="s">
        <f>=HYPERLINK("https://leilaoonline.net/lote/detalhe/252606", "EMPILHADEIRA CLARK C/ CAPACIDADE DE APROX. 7 TON; MOTOR CHEVROLET 6 CILINDROS - FUNC. (NÃO ACOMPANHA CILINDRO DE GÁS)")</f>
      </c>
      <c r="C20" s="4" t="inlineStr">
        <is>
          <t>Não vendido</t>
        </is>
      </c>
      <c r="D20" s="4" t="inlineStr">
        <is>
          <t>15</t>
        </is>
      </c>
      <c r="E20" s="5" t="inlineStr">
        <is>
          <t>50.000,00</t>
        </is>
      </c>
      <c r="F20" s="4" t="inlineStr">
        <is>
          <t>1250.00</t>
        </is>
      </c>
    </row>
    <row collapsed="false" customFormat="false" customHeight="false" hidden="false" ht="12.1" outlineLevel="0" r="21">
      <c r="A21" s="5" t="s">
        <f>=HYPERLINK("https://leilaoonline.net/lote/detalhe/252607", "044")</f>
      </c>
      <c r="B21" s="4" t="s">
        <f>=HYPERLINK("https://leilaoonline.net/lote/detalhe/252607", "veja o vídeo!! EMPILHADEIRA CLARK; 7 TONELADAS; DIESEL - FUNCIONANDO")</f>
      </c>
      <c r="C21" s="4" t="inlineStr">
        <is>
          <t>Não vendido</t>
        </is>
      </c>
      <c r="D21" s="4" t="inlineStr">
        <is>
          <t>1</t>
        </is>
      </c>
      <c r="E21" s="5" t="inlineStr">
        <is>
          <t>20.000,00</t>
        </is>
      </c>
      <c r="F21" s="4" t="inlineStr">
        <is>
          <t>1250.00</t>
        </is>
      </c>
    </row>
    <row collapsed="false" customFormat="false" customHeight="false" hidden="false" ht="12.1" outlineLevel="0" r="22">
      <c r="A22" s="5" t="s">
        <f>=HYPERLINK("https://leilaoonline.net/lote/detalhe/252608", "045")</f>
      </c>
      <c r="B22" s="4" t="s">
        <f>=HYPERLINK("https://leilaoonline.net/lote/detalhe/252608", "EMPILHADEIRA CLARK; CAP. APROX. 7 TON; À DIESEL; AUTOMÁTICA; MOTOR PERKINS 4CC; SEM IDENT. DE ANO")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25.000,00</t>
        </is>
      </c>
      <c r="F22" s="4" t="inlineStr">
        <is>
          <t>1250.00</t>
        </is>
      </c>
    </row>
    <row collapsed="false" customFormat="false" customHeight="false" hidden="false" ht="12.1" outlineLevel="0" r="23">
      <c r="A23" s="5" t="s">
        <f>=HYPERLINK("https://leilaoonline.net/lote/detalhe/252609", "046")</f>
      </c>
      <c r="B23" s="4" t="s">
        <f>=HYPERLINK("https://leilaoonline.net/lote/detalhe/252609", "EMPILHADEIRA CLARK; MODELO C300HY; CAPACIDADE 2.5 TONELADAS; APROX. 17.200HRS - FUNCIONANDO")</f>
      </c>
      <c r="C23" s="4" t="inlineStr">
        <is>
          <t>Vendido</t>
        </is>
      </c>
      <c r="D23" s="4" t="inlineStr">
        <is>
          <t>25</t>
        </is>
      </c>
      <c r="E23" s="5" t="inlineStr">
        <is>
          <t>25.000,00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=HYPERLINK("https://leilaoonline.net/lote/detalhe/252602", "050")</f>
      </c>
      <c r="B24" s="4" t="s">
        <f>=HYPERLINK("https://leilaoonline.net/lote/detalhe/252602", "PÁ CARREGADEIRA W7 E; ANO 1980 (COM ORBITROL NA DIREÇÃO)")</f>
      </c>
      <c r="C24" s="4" t="inlineStr">
        <is>
          <t>Não vendido</t>
        </is>
      </c>
      <c r="D24" s="4" t="inlineStr">
        <is>
          <t>10</t>
        </is>
      </c>
      <c r="E24" s="5" t="inlineStr">
        <is>
          <t>31.250,00</t>
        </is>
      </c>
      <c r="F24" s="4" t="inlineStr">
        <is>
          <t>1250.00</t>
        </is>
      </c>
    </row>
    <row collapsed="false" customFormat="false" customHeight="false" hidden="false" ht="12.1" outlineLevel="0" r="25">
      <c r="A25" s="5" t="s">
        <f>=HYPERLINK("https://leilaoonline.net/lote/detalhe/252654", "055")</f>
      </c>
      <c r="B25" s="4" t="s">
        <f>=HYPERLINK("https://leilaoonline.net/lote/detalhe/252654", "GRANECAR; DIESEL; CAPACIDADE 9 TONELADAS - FUNCIONANDO")</f>
      </c>
      <c r="C25" s="4" t="inlineStr">
        <is>
          <t>Não vendido</t>
        </is>
      </c>
      <c r="D25" s="4" t="inlineStr">
        <is>
          <t>2</t>
        </is>
      </c>
      <c r="E25" s="5" t="inlineStr">
        <is>
          <t>7.000,00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=HYPERLINK("https://leilaoonline.net/lote/detalhe/253705", "057")</f>
      </c>
      <c r="B26" s="4" t="s">
        <f>=HYPERLINK("https://leilaoonline.net/lote/detalhe/253705", "veja o vídeo!! TRATOR MASSEY FERGUSON; ANO 1954; 4 CILINDROS; À DIESEL ")</f>
      </c>
      <c r="C26" s="4" t="inlineStr">
        <is>
          <t>Não vendido</t>
        </is>
      </c>
      <c r="D26" s="4" t="inlineStr">
        <is>
          <t>5</t>
        </is>
      </c>
      <c r="E26" s="5" t="inlineStr">
        <is>
          <t>15.000,00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=HYPERLINK("https://leilaoonline.net/lote/detalhe/252604", "060")</f>
      </c>
      <c r="B27" s="4" t="s">
        <f>=HYPERLINK("https://leilaoonline.net/lote/detalhe/252604", "TRATOR FORD; SEM IDENT. DE ANO; À GASOLINA")</f>
      </c>
      <c r="C27" s="4" t="inlineStr">
        <is>
          <t>Não vendido</t>
        </is>
      </c>
      <c r="D27" s="4" t="inlineStr">
        <is>
          <t>9</t>
        </is>
      </c>
      <c r="E27" s="5" t="inlineStr">
        <is>
          <t>7.000,00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=HYPERLINK("https://leilaoonline.net/lote/detalhe/252605", "061")</f>
      </c>
      <c r="B28" s="4" t="s">
        <f>=HYPERLINK("https://leilaoonline.net/lote/detalhe/252605", "TRATOR 8 BR; SEM PLAQUETA DE IDENT.")</f>
      </c>
      <c r="C28" s="4" t="inlineStr">
        <is>
          <t>Não vendido</t>
        </is>
      </c>
      <c r="D28" s="4" t="inlineStr">
        <is>
          <t>11</t>
        </is>
      </c>
      <c r="E28" s="5" t="inlineStr">
        <is>
          <t>10.000,00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=HYPERLINK("https://leilaoonline.net/lote/detalhe/252598", "065")</f>
      </c>
      <c r="B29" s="4" t="s">
        <f>=HYPERLINK("https://leilaoonline.net/lote/detalhe/252598", "MICRO TRATOR AGRALE")</f>
      </c>
      <c r="C29" s="4" t="inlineStr">
        <is>
          <t>Não vendido</t>
        </is>
      </c>
      <c r="D29" s="4" t="inlineStr">
        <is>
          <t>3</t>
        </is>
      </c>
      <c r="E29" s="5" t="inlineStr">
        <is>
          <t>11.500,00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=HYPERLINK("https://leilaoonline.net/lote/detalhe/252599", "070")</f>
      </c>
      <c r="B30" s="4" t="s">
        <f>=HYPERLINK("https://leilaoonline.net/lote/detalhe/252599", "CASE 2688; ANO 2013; C/ 2 PLATAFORMAS 30X20 PARA SOJA E MILHO - FUNCIONANDO")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200.000,00</t>
        </is>
      </c>
      <c r="F30" s="4" t="inlineStr">
        <is>
          <t>2500.00</t>
        </is>
      </c>
    </row>
    <row collapsed="false" customFormat="false" customHeight="false" hidden="false" ht="12.1" outlineLevel="0" r="31">
      <c r="A31" s="5" t="s">
        <f>=HYPERLINK("https://leilaoonline.net/lote/detalhe/252600", "071")</f>
      </c>
      <c r="B31" s="4" t="s">
        <f>=HYPERLINK("https://leilaoonline.net/lote/detalhe/252600", "TC 5090; ANO 2011; C/ PLATAFORMA DE SOJA 35 PÉS - FUNCIONANDO")</f>
      </c>
      <c r="C31" s="4" t="inlineStr">
        <is>
          <t>Não vendido</t>
        </is>
      </c>
      <c r="D31" s="4" t="inlineStr">
        <is>
          <t>2</t>
        </is>
      </c>
      <c r="E31" s="5" t="inlineStr">
        <is>
          <t>152.500,00</t>
        </is>
      </c>
      <c r="F31" s="4" t="inlineStr">
        <is>
          <t>2500.00</t>
        </is>
      </c>
    </row>
    <row collapsed="false" customFormat="false" customHeight="false" hidden="false" ht="12.1" outlineLevel="0" r="32">
      <c r="A32" s="5" t="s">
        <f>=HYPERLINK("https://leilaoonline.net/lote/detalhe/252688", "073")</f>
      </c>
      <c r="B32" s="4" t="s">
        <f>=HYPERLINK("https://leilaoonline.net/lote/detalhe/252688", "LOTE COM APROX. 60 ESCADAS EM ALUMÍNIO; C/ 5 DEGRAUS PARA 250KG OU C/ 7 DEGRAUS PARA 150KG")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3.000,00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=HYPERLINK("https://leilaoonline.net/lote/detalhe/252661", "075")</f>
      </c>
      <c r="B33" s="4" t="s">
        <f>=HYPERLINK("https://leilaoonline.net/lote/detalhe/252661", "BAÚ PARA CAMINHÃO VOLKSWAGEN; MEDIDAS: 7,80M X 2,20M DE ALTURA")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3.500,00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=HYPERLINK("https://leilaoonline.net/lote/detalhe/252664", "080")</f>
      </c>
      <c r="B34" s="4" t="s">
        <f>=HYPERLINK("https://leilaoonline.net/lote/detalhe/252664", "PARAMOTOR ASA SOL FLEXUS M; VITORAZZI; ANO 2019 ")</f>
      </c>
      <c r="C34" s="4" t="inlineStr">
        <is>
          <t>Não vendido</t>
        </is>
      </c>
      <c r="D34" s="4" t="inlineStr">
        <is>
          <t>1</t>
        </is>
      </c>
      <c r="E34" s="5" t="inlineStr">
        <is>
          <t>7.000,00</t>
        </is>
      </c>
      <c r="F34" s="4" t="inlineStr">
        <is>
          <t>500.00</t>
        </is>
      </c>
    </row>
    <row collapsed="false" customFormat="false" customHeight="false" hidden="false" ht="12.1" outlineLevel="0" r="35">
      <c r="A35" s="5" t="s">
        <f>=HYPERLINK("https://leilaoonline.net/lote/detalhe/252662", "085")</f>
      </c>
      <c r="B35" s="4" t="s">
        <f>=HYPERLINK("https://leilaoonline.net/lote/detalhe/252662", "TANQUE DE FIBRA DE 30.000 LITROS")</f>
      </c>
      <c r="C35" s="4" t="inlineStr">
        <is>
          <t>Vendido</t>
        </is>
      </c>
      <c r="D35" s="4" t="inlineStr">
        <is>
          <t>34</t>
        </is>
      </c>
      <c r="E35" s="5" t="inlineStr">
        <is>
          <t>24.250,00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=HYPERLINK("https://leilaoonline.net/lote/detalhe/252660", "090")</f>
      </c>
      <c r="B36" s="4" t="s">
        <f>=HYPERLINK("https://leilaoonline.net/lote/detalhe/252660", "BOMBA D'ÁGUA (MOTOR TRIFÁSICO DE 15CV)")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1.500,00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=HYPERLINK("https://leilaoonline.net/lote/detalhe/252659", "091")</f>
      </c>
      <c r="B37" s="4" t="s">
        <f>=HYPERLINK("https://leilaoonline.net/lote/detalhe/252659", "MOTOR MWM; KD12 (COM REDUTOR)")</f>
      </c>
      <c r="C37" s="4" t="inlineStr">
        <is>
          <t>Não vendido</t>
        </is>
      </c>
      <c r="D37" s="4" t="inlineStr">
        <is>
          <t>8</t>
        </is>
      </c>
      <c r="E37" s="5" t="inlineStr">
        <is>
          <t>6.500,00</t>
        </is>
      </c>
      <c r="F37" s="4" t="inlineStr">
        <is>
          <t>500.00</t>
        </is>
      </c>
    </row>
    <row collapsed="false" customFormat="false" customHeight="false" hidden="false" ht="12.1" outlineLevel="0" r="38">
      <c r="A38" s="5" t="s">
        <f>=HYPERLINK("https://leilaoonline.net/lote/detalhe/252657", "095")</f>
      </c>
      <c r="B38" s="4" t="s">
        <f>=HYPERLINK("https://leilaoonline.net/lote/detalhe/252657", "CARRETA")</f>
      </c>
      <c r="C38" s="4" t="inlineStr">
        <is>
          <t>Não vendido</t>
        </is>
      </c>
      <c r="D38" s="4" t="inlineStr">
        <is>
          <t>6</t>
        </is>
      </c>
      <c r="E38" s="5" t="inlineStr">
        <is>
          <t>5.500,00</t>
        </is>
      </c>
      <c r="F38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2026-08-13T00:31:47.00Z</dcterms:created>
  <dc:creator>Tellks Tecnologia</dc:creator>
  <cp:revision>0</cp:revision>
</cp:coreProperties>
</file>