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VW C/ COMPACT. - EMPILHADEIRAS CLARK - RETROESCAVADEIRAS JCB E XCMG -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17/09/2024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=HYPERLINK("https://leilaoonline.net/lote/detalhe/247262", "005")</f>
      </c>
      <c r="B11" s="4" t="s">
        <f>=HYPERLINK("https://leilaoonline.net/lote/detalhe/247262", "CAMINHÃO M. BENZ/L 708 E; 1988/1988; COR BRANCA; DIESEL; MEC. OPERACIONAL")</f>
      </c>
      <c r="C11" s="4" t="inlineStr">
        <is>
          <t>Não vendido</t>
        </is>
      </c>
      <c r="D11" s="4" t="inlineStr">
        <is>
          <t>12</t>
        </is>
      </c>
      <c r="E11" s="5" t="inlineStr">
        <is>
          <t>36.250,00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=HYPERLINK("https://leilaoonline.net/lote/detalhe/247263", "008")</f>
      </c>
      <c r="B12" s="4" t="s">
        <f>=HYPERLINK("https://leilaoonline.net/lote/detalhe/247263", "CAMINHÃO FORD/F12000; 1993/1993; COR BRANCA; DIESEL; MOTOR MWM")</f>
      </c>
      <c r="C12" s="4" t="inlineStr">
        <is>
          <t>Não vendido</t>
        </is>
      </c>
      <c r="D12" s="4" t="inlineStr">
        <is>
          <t>23</t>
        </is>
      </c>
      <c r="E12" s="5" t="inlineStr">
        <is>
          <t>62.500,00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=HYPERLINK("https://leilaoonline.net/lote/detalhe/247176", "010")</f>
      </c>
      <c r="B13" s="4" t="s">
        <f>=HYPERLINK("https://leilaoonline.net/lote/detalhe/247176", "CAMINHÃO VW 17.280; 2014/2015; BRANCO; DIESEL; CÂMBIO AUTOMÁTICO; C/ COMPACTADOR MARCA PLANALTO - FUNC. - IPVA 2024 OK")</f>
      </c>
      <c r="C13" s="4" t="inlineStr">
        <is>
          <t>Não vendido</t>
        </is>
      </c>
      <c r="D13" s="4" t="inlineStr">
        <is>
          <t>30</t>
        </is>
      </c>
      <c r="E13" s="5" t="inlineStr">
        <is>
          <t>152.500,00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=HYPERLINK("https://leilaoonline.net/lote/detalhe/247167", "011")</f>
      </c>
      <c r="B14" s="4" t="s">
        <f>=HYPERLINK("https://leilaoonline.net/lote/detalhe/247167", "CAMINHÃO VW 17.280; 2014/2015; BRANCO; DIESEL; CÂMBIO AUTOMÁTICO; C/ COMPACTADOR MARCA PLANALTO - FUNC. - IPVA 2024 OK")</f>
      </c>
      <c r="C14" s="4" t="inlineStr">
        <is>
          <t>Não vendido</t>
        </is>
      </c>
      <c r="D14" s="4" t="inlineStr">
        <is>
          <t>22</t>
        </is>
      </c>
      <c r="E14" s="5" t="inlineStr">
        <is>
          <t>132.500,00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=HYPERLINK("https://leilaoonline.net/lote/detalhe/247174", "012")</f>
      </c>
      <c r="B15" s="4" t="s">
        <f>=HYPERLINK("https://leilaoonline.net/lote/detalhe/247174", "CAMINHÃO VW 17.280; 2014/2015; BRANCO; DIESEL; CÂMBIO AUTOMÁTICO; NO CHASSI - FUNCIONANDO - IPVA 2024 OK")</f>
      </c>
      <c r="C15" s="4" t="inlineStr">
        <is>
          <t>Não vendido</t>
        </is>
      </c>
      <c r="D15" s="4" t="inlineStr">
        <is>
          <t>35</t>
        </is>
      </c>
      <c r="E15" s="5" t="inlineStr">
        <is>
          <t>145.000,00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=HYPERLINK("https://leilaoonline.net/lote/detalhe/247173", "013")</f>
      </c>
      <c r="B16" s="4" t="s">
        <f>=HYPERLINK("https://leilaoonline.net/lote/detalhe/247173", "CAMINHÃO VW 17.280; 2014/2015; BRANCO; DIESEL; CÂMBIO AUTOMÁTICO; NO CHASSI - FUNCIONANDO - IPVA 2024 OK")</f>
      </c>
      <c r="C16" s="4" t="inlineStr">
        <is>
          <t>Não vendido</t>
        </is>
      </c>
      <c r="D16" s="4" t="inlineStr">
        <is>
          <t>32</t>
        </is>
      </c>
      <c r="E16" s="5" t="inlineStr">
        <is>
          <t>140.000,00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=HYPERLINK("https://leilaoonline.net/lote/detalhe/247178", "014")</f>
      </c>
      <c r="B17" s="4" t="s">
        <f>=HYPERLINK("https://leilaoonline.net/lote/detalhe/247178", "COMPACTADOR DE LIXO; MARCA PLANALTO; 19 METROS CUBICOS; PARA CAMINHÃO TRUCADO")</f>
      </c>
      <c r="C17" s="4" t="inlineStr">
        <is>
          <t>Vendido</t>
        </is>
      </c>
      <c r="D17" s="4" t="inlineStr">
        <is>
          <t>33</t>
        </is>
      </c>
      <c r="E17" s="5" t="inlineStr">
        <is>
          <t>10.000,00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=HYPERLINK("https://leilaoonline.net/lote/detalhe/247164", "015")</f>
      </c>
      <c r="B18" s="4" t="s">
        <f>=HYPERLINK("https://leilaoonline.net/lote/detalhe/247164", "CASE 2688; ANO 2013; C/ 2 PLATAFORMAS 30X20 PARA SOJA E MILHO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200.000,00</t>
        </is>
      </c>
      <c r="F18" s="4" t="inlineStr">
        <is>
          <t>2500.00</t>
        </is>
      </c>
    </row>
    <row collapsed="false" customFormat="false" customHeight="false" hidden="false" ht="12.1" outlineLevel="0" r="19">
      <c r="A19" s="5" t="s">
        <f>=HYPERLINK("https://leilaoonline.net/lote/detalhe/247166", "016")</f>
      </c>
      <c r="B19" s="4" t="s">
        <f>=HYPERLINK("https://leilaoonline.net/lote/detalhe/247166", "TC 5090; ANO 2011; C/ PLATAFORMA DE SOJA 35 PÉS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150.000,00</t>
        </is>
      </c>
      <c r="F19" s="4" t="inlineStr">
        <is>
          <t>2500.00</t>
        </is>
      </c>
    </row>
    <row collapsed="false" customFormat="false" customHeight="false" hidden="false" ht="12.1" outlineLevel="0" r="20">
      <c r="A20" s="5" t="s">
        <f>=HYPERLINK("https://leilaoonline.net/lote/detalhe/247261", "017")</f>
      </c>
      <c r="B20" s="4" t="s">
        <f>=HYPERLINK("https://leilaoonline.net/lote/detalhe/247261", "PÁ CARREGADEIRA W7 E; ANO 1980 (COM ORBITROL NA DIREÇÃO)")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20.000,00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=HYPERLINK("https://leilaoonline.net/lote/detalhe/247175", "020")</f>
      </c>
      <c r="B21" s="4" t="s">
        <f>=HYPERLINK("https://leilaoonline.net/lote/detalhe/247175", "RETROESCAVADEIRA XCMG; MODELO XT870BR; ANO 2021 - FUNCIONANDO ")</f>
      </c>
      <c r="C21" s="4" t="inlineStr">
        <is>
          <t>Lote retirado</t>
        </is>
      </c>
      <c r="D21" s="4" t="inlineStr">
        <is>
          <t>0</t>
        </is>
      </c>
      <c r="E21" s="5" t="inlineStr">
        <is>
          <t>80.000,00</t>
        </is>
      </c>
      <c r="F21" s="4" t="inlineStr">
        <is>
          <t>2500.00</t>
        </is>
      </c>
    </row>
    <row collapsed="false" customFormat="false" customHeight="false" hidden="false" ht="12.1" outlineLevel="0" r="22">
      <c r="A22" s="5" t="s">
        <f>=HYPERLINK("https://leilaoonline.net/lote/detalhe/247159", "025")</f>
      </c>
      <c r="B22" s="4" t="s">
        <f>=HYPERLINK("https://leilaoonline.net/lote/detalhe/247159", "veja o vídeo!! RETROESCAVADEIRA JCB; ANO 2020; MODELO ECXB14CM2CM; 4MIL HORAS - FUNCIONANDO")</f>
      </c>
      <c r="C22" s="4" t="inlineStr">
        <is>
          <t>Lote retirado</t>
        </is>
      </c>
      <c r="D22" s="4" t="inlineStr">
        <is>
          <t>1</t>
        </is>
      </c>
      <c r="E22" s="5" t="inlineStr">
        <is>
          <t>90.000,00</t>
        </is>
      </c>
      <c r="F22" s="4" t="inlineStr">
        <is>
          <t>2500.00</t>
        </is>
      </c>
    </row>
    <row collapsed="false" customFormat="false" customHeight="false" hidden="false" ht="12.1" outlineLevel="0" r="23">
      <c r="A23" s="5" t="s">
        <f>=HYPERLINK("https://leilaoonline.net/lote/detalhe/247144", "026")</f>
      </c>
      <c r="B23" s="4" t="s">
        <f>=HYPERLINK("https://leilaoonline.net/lote/detalhe/247144", "RETROESCAVADEIRA JCB; MODELO 3CX 4X4; ANO 2016; EMPLACADA - FUNCIONANDO - PLACA FINAL 65")</f>
      </c>
      <c r="C23" s="4" t="inlineStr">
        <is>
          <t>Não vendido</t>
        </is>
      </c>
      <c r="D23" s="4" t="inlineStr">
        <is>
          <t>43</t>
        </is>
      </c>
      <c r="E23" s="5" t="inlineStr">
        <is>
          <t>182.500,00</t>
        </is>
      </c>
      <c r="F23" s="4" t="inlineStr">
        <is>
          <t>2500.00</t>
        </is>
      </c>
    </row>
    <row collapsed="false" customFormat="false" customHeight="false" hidden="false" ht="12.1" outlineLevel="0" r="24">
      <c r="A24" s="5" t="s">
        <f>=HYPERLINK("https://leilaoonline.net/lote/detalhe/247156", "030")</f>
      </c>
      <c r="B24" s="4" t="s">
        <f>=HYPERLINK("https://leilaoonline.net/lote/detalhe/247156", "MICRO TRATOR AGRALE")</f>
      </c>
      <c r="C24" s="4" t="inlineStr">
        <is>
          <t>Não vendido</t>
        </is>
      </c>
      <c r="D24" s="4" t="inlineStr">
        <is>
          <t>9</t>
        </is>
      </c>
      <c r="E24" s="5" t="inlineStr">
        <is>
          <t>9.000,00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=HYPERLINK("https://leilaoonline.net/lote/detalhe/247264", "031")</f>
      </c>
      <c r="B25" s="4" t="s">
        <f>=HYPERLINK("https://leilaoonline.net/lote/detalhe/247264", "TRATOR FORD; SEM IDENT. DE ANO; À GASOLINA")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=HYPERLINK("https://leilaoonline.net/lote/detalhe/247271", "032")</f>
      </c>
      <c r="B26" s="4" t="s">
        <f>=HYPERLINK("https://leilaoonline.net/lote/detalhe/247271", "TRATOR 8 BR; SEM PLAQUETA DE IDENT.")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=HYPERLINK("https://leilaoonline.net/lote/detalhe/247141", "035")</f>
      </c>
      <c r="B27" s="4" t="s">
        <f>=HYPERLINK("https://leilaoonline.net/lote/detalhe/247141", "EMPILHADEIRA CLARK; MODELO C300HY; CAPACIDADE 2.5 TONELADAS; APROX. 17.200HRS - FUNCIONANDO")</f>
      </c>
      <c r="C27" s="4" t="inlineStr">
        <is>
          <t>Não vendido</t>
        </is>
      </c>
      <c r="D27" s="4" t="inlineStr">
        <is>
          <t>11</t>
        </is>
      </c>
      <c r="E27" s="5" t="inlineStr">
        <is>
          <t>12.000,00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=HYPERLINK("https://leilaoonline.net/lote/detalhe/247129", "036")</f>
      </c>
      <c r="B28" s="4" t="s">
        <f>=HYPERLINK("https://leilaoonline.net/lote/detalhe/247129", "EMPILHADEIRA CLARK C/ CAPACIDADE DE APROX. 7 TON; MOTOR CHEVROLET 6 CILINDROS - FUNC. (NÃO ACOMPANHA CILINDRO DE GÁS)")</f>
      </c>
      <c r="C28" s="4" t="inlineStr">
        <is>
          <t>Não vendido</t>
        </is>
      </c>
      <c r="D28" s="4" t="inlineStr">
        <is>
          <t>17</t>
        </is>
      </c>
      <c r="E28" s="5" t="inlineStr">
        <is>
          <t>30.500,00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=HYPERLINK("https://leilaoonline.net/lote/detalhe/247136", "037")</f>
      </c>
      <c r="B29" s="4" t="s">
        <f>=HYPERLINK("https://leilaoonline.net/lote/detalhe/247136", "veja o vídeo!! EMPILHADEIRA CLARK; 7 TONELADAS; DIESEL - FUNCIONANDO")</f>
      </c>
      <c r="C29" s="4" t="inlineStr">
        <is>
          <t>Não vendido</t>
        </is>
      </c>
      <c r="D29" s="4" t="inlineStr">
        <is>
          <t>13</t>
        </is>
      </c>
      <c r="E29" s="5" t="inlineStr">
        <is>
          <t>35.000,00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=HYPERLINK("https://leilaoonline.net/lote/detalhe/247269", "038")</f>
      </c>
      <c r="B30" s="4" t="s">
        <f>=HYPERLINK("https://leilaoonline.net/lote/detalhe/247269", "EMPILHADEIRA CLARK; CAP. APROX. 7 TON; À DIESEL; AUTOMÁTICA; MOTOR PERKINS 4CC; SEM IDENT. DE ANO")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25.000,00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=HYPERLINK("https://leilaoonline.net/lote/detalhe/247151", "040")</f>
      </c>
      <c r="B31" s="4" t="s">
        <f>=HYPERLINK("https://leilaoonline.net/lote/detalhe/247151", "GRANECAR; DIESEL; CAPACIDADE 9 TONELADAS - FUNCIONANDO")</f>
      </c>
      <c r="C31" s="4" t="inlineStr">
        <is>
          <t>Não vendido</t>
        </is>
      </c>
      <c r="D31" s="4" t="inlineStr">
        <is>
          <t>37</t>
        </is>
      </c>
      <c r="E31" s="5" t="inlineStr">
        <is>
          <t>26.000,00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=HYPERLINK("https://leilaoonline.net/lote/detalhe/247268", "043")</f>
      </c>
      <c r="B32" s="4" t="s">
        <f>=HYPERLINK("https://leilaoonline.net/lote/detalhe/247268", "BAÚ PARA CAMINHÃO VOLKSWAGEN; MEDIDAS: 7,80M X 2,20M DE ALTURA")</f>
      </c>
      <c r="C32" s="4" t="inlineStr">
        <is>
          <t>Não vendido</t>
        </is>
      </c>
      <c r="D32" s="4" t="inlineStr">
        <is>
          <t>5</t>
        </is>
      </c>
      <c r="E32" s="5" t="inlineStr">
        <is>
          <t>5.500,00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=HYPERLINK("https://leilaoonline.net/lote/detalhe/247177", "045")</f>
      </c>
      <c r="B33" s="4" t="s">
        <f>=HYPERLINK("https://leilaoonline.net/lote/detalhe/247177", "CARRETA")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=HYPERLINK("https://leilaoonline.net/lote/detalhe/247267", "047")</f>
      </c>
      <c r="B34" s="4" t="s">
        <f>=HYPERLINK("https://leilaoonline.net/lote/detalhe/247267", "GAIOLA PARA TRANSPORTE DE ANIMAIS (CAVALO); MEDIDAS: 2,20M X 4,20M DE COMPRIMENTO")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=HYPERLINK("https://leilaoonline.net/lote/detalhe/247265", "050")</f>
      </c>
      <c r="B35" s="4" t="s">
        <f>=HYPERLINK("https://leilaoonline.net/lote/detalhe/247265", "MOTOR MWM; KD12 (COM REDUTOR)")</f>
      </c>
      <c r="C35" s="4" t="inlineStr">
        <is>
          <t>Não vendido</t>
        </is>
      </c>
      <c r="D35" s="4" t="inlineStr">
        <is>
          <t>4</t>
        </is>
      </c>
      <c r="E35" s="5" t="inlineStr">
        <is>
          <t>4.500,00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=HYPERLINK("https://leilaoonline.net/lote/detalhe/247266", "053")</f>
      </c>
      <c r="B36" s="4" t="s">
        <f>=HYPERLINK("https://leilaoonline.net/lote/detalhe/247266", "BOMBA D'ÁGUA (MOTOR TRIFÁSICO DE 15CV)")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=HYPERLINK("https://leilaoonline.net/lote/detalhe/247270", "055")</f>
      </c>
      <c r="B37" s="4" t="s">
        <f>=HYPERLINK("https://leilaoonline.net/lote/detalhe/247270", "TANQUE DE FIBRA DE 30.000 LITROS")</f>
      </c>
      <c r="C37" s="4" t="inlineStr">
        <is>
          <t>Não vendido</t>
        </is>
      </c>
      <c r="D37" s="4" t="inlineStr">
        <is>
          <t>23</t>
        </is>
      </c>
      <c r="E37" s="5" t="inlineStr">
        <is>
          <t>27.000,00</t>
        </is>
      </c>
      <c r="F3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2026-09-02T16:36:29.00Z</dcterms:created>
  <dc:creator>Tellks Tecnologia</dc:creator>
  <cp:revision>0</cp:revision>
</cp:coreProperties>
</file>