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EQUIP. INDUSTRIAIS: MÁQUINAS, VENTILADORES, BOMBAS, MISTURADORES, TROCADORES DE CALOR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29/08/2024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=HYPERLINK("https://leilaoonline.net/lote/detalhe/245516", "099")</f>
      </c>
      <c r="B11" s="4" t="s">
        <f>=HYPERLINK("https://leilaoonline.net/lote/detalhe/245516", "APROX. 3.000 KG DE CONECXÕES DIVERSOS DE FIBRA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6.500,00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=HYPERLINK("https://leilaoonline.net/lote/detalhe/244163", "100")</f>
      </c>
      <c r="B12" s="4" t="s">
        <f>=HYPERLINK("https://leilaoonline.net/lote/detalhe/244163", " TALHA COMPLETA CAPACIDADE 1 TON")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2.900,00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=HYPERLINK("https://leilaoonline.net/lote/detalhe/244089", "101")</f>
      </c>
      <c r="B13" s="4" t="s">
        <f>=HYPERLINK("https://leilaoonline.net/lote/detalhe/244089", " MÁQUINA P/ FAZER VINCO SCHULER")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4.200,00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=HYPERLINK("https://leilaoonline.net/lote/detalhe/244091", "102")</f>
      </c>
      <c r="B14" s="4" t="s">
        <f>=HYPERLINK("https://leilaoonline.net/lote/detalhe/244091", " VENTILADOR C/ MOTOR")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400.00</t>
        </is>
      </c>
    </row>
    <row collapsed="false" customFormat="false" customHeight="false" hidden="false" ht="12.1" outlineLevel="0" r="15">
      <c r="A15" s="5" t="s">
        <f>=HYPERLINK("https://leilaoonline.net/lote/detalhe/244160", "103")</f>
      </c>
      <c r="B15" s="4" t="s">
        <f>=HYPERLINK("https://leilaoonline.net/lote/detalhe/244160", " PAINEL ELÉTRICO C/ INVERSOR DE 50CV")</f>
      </c>
      <c r="C15" s="4" t="inlineStr">
        <is>
          <t>Vendido</t>
        </is>
      </c>
      <c r="D15" s="4" t="inlineStr">
        <is>
          <t>2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=HYPERLINK("https://leilaoonline.net/lote/detalhe/244101", "104")</f>
      </c>
      <c r="B16" s="4" t="s">
        <f>=HYPERLINK("https://leilaoonline.net/lote/detalhe/244101", " MISTURADOR C/ MOTOR DE 3 CV")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4.200,00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=HYPERLINK("https://leilaoonline.net/lote/detalhe/244092", "105")</f>
      </c>
      <c r="B17" s="4" t="s">
        <f>=HYPERLINK("https://leilaoonline.net/lote/detalhe/244092", " BOMBA OMEL EM INOX; C/ MOTOR DE 40 CV")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=HYPERLINK("https://leilaoonline.net/lote/detalhe/244095", "106")</f>
      </c>
      <c r="B18" s="4" t="s">
        <f>=HYPERLINK("https://leilaoonline.net/lote/detalhe/244095", " MISTURADOR C/ MOTOR DE 3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=HYPERLINK("https://leilaoonline.net/lote/detalhe/244094", "107")</f>
      </c>
      <c r="B19" s="4" t="s">
        <f>=HYPERLINK("https://leilaoonline.net/lote/detalhe/244094", " TANQUE CILÍNDRICO VERTICAL EM AÇO INOX; CAP. APROX. 400 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3.000,00</t>
        </is>
      </c>
      <c r="F19" s="4" t="inlineStr">
        <is>
          <t>400.00</t>
        </is>
      </c>
    </row>
    <row collapsed="false" customFormat="false" customHeight="false" hidden="false" ht="12.1" outlineLevel="0" r="20">
      <c r="A20" s="5" t="s">
        <f>=HYPERLINK("https://leilaoonline.net/lote/detalhe/244098", "108")</f>
      </c>
      <c r="B20" s="4" t="s">
        <f>=HYPERLINK("https://leilaoonline.net/lote/detalhe/244098", " ESTEIRA EM AÇO INOX; COMP.: 3 M; LARG.: 200 MM")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=HYPERLINK("https://leilaoonline.net/lote/detalhe/244099", "109")</f>
      </c>
      <c r="B21" s="4" t="s">
        <f>=HYPERLINK("https://leilaoonline.net/lote/detalhe/244099", " VENTILADOR LUFT, VAZÃO: 6600 M³/H; C/ MOTOR DE 60 CV")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1500.00</t>
        </is>
      </c>
    </row>
    <row collapsed="false" customFormat="false" customHeight="false" hidden="false" ht="12.1" outlineLevel="0" r="22">
      <c r="A22" s="5" t="s">
        <f>=HYPERLINK("https://leilaoonline.net/lote/detalhe/244164", "110")</f>
      </c>
      <c r="B22" s="4" t="s">
        <f>=HYPERLINK("https://leilaoonline.net/lote/detalhe/244164", "10 un. - MOTORES CAPACIDADE 15 CV REDUÇÃO 1:35")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28.000,00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=HYPERLINK("https://leilaoonline.net/lote/detalhe/244162", "111")</f>
      </c>
      <c r="B23" s="4" t="s">
        <f>=HYPERLINK("https://leilaoonline.net/lote/detalhe/244162", " TORNO MECÃNICO BARRAMENTO 2 MTS 250 DE PASSAGEM")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=HYPERLINK("https://leilaoonline.net/lote/detalhe/244097", "112")</f>
      </c>
      <c r="B24" s="4" t="s">
        <f>=HYPERLINK("https://leilaoonline.net/lote/detalhe/244097", " VENTOINHA C/ MOTOR DE 100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10.800,00</t>
        </is>
      </c>
      <c r="F24" s="4" t="inlineStr">
        <is>
          <t>1200.00</t>
        </is>
      </c>
    </row>
    <row collapsed="false" customFormat="false" customHeight="false" hidden="false" ht="12.1" outlineLevel="0" r="25">
      <c r="A25" s="5" t="s">
        <f>=HYPERLINK("https://leilaoonline.net/lote/detalhe/244103", "113")</f>
      </c>
      <c r="B25" s="4" t="s">
        <f>=HYPERLINK("https://leilaoonline.net/lote/detalhe/244103", " VENTOINHA C/ MOTOR DE 75 CV")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10.800,00</t>
        </is>
      </c>
      <c r="F25" s="4" t="inlineStr">
        <is>
          <t>1200.00</t>
        </is>
      </c>
    </row>
    <row collapsed="false" customFormat="false" customHeight="false" hidden="false" ht="12.1" outlineLevel="0" r="26">
      <c r="A26" s="5" t="s">
        <f>=HYPERLINK("https://leilaoonline.net/lote/detalhe/244096", "114")</f>
      </c>
      <c r="B26" s="4" t="s">
        <f>=HYPERLINK("https://leilaoonline.net/lote/detalhe/244096", " DOBRADEIRA; COMP. 2 M")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4.800,00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=HYPERLINK("https://leilaoonline.net/lote/detalhe/244093", "115")</f>
      </c>
      <c r="B27" s="4" t="s">
        <f>=HYPERLINK("https://leilaoonline.net/lote/detalhe/244093", " DOBRADEIRA; COMP. 2 M")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4.800,00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=HYPERLINK("https://leilaoonline.net/lote/detalhe/244102", "116")</f>
      </c>
      <c r="B28" s="4" t="s">
        <f>=HYPERLINK("https://leilaoonline.net/lote/detalhe/244102", " MISTURADOR SIGMA")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18.000,00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=HYPERLINK("https://leilaoonline.net/lote/detalhe/244104", "117")</f>
      </c>
      <c r="B29" s="4" t="s">
        <f>=HYPERLINK("https://leilaoonline.net/lote/detalhe/244104", " UNIDADE HIDRÁULICA VICKERS; C/ MOTOR DE 20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4.800,00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=HYPERLINK("https://leilaoonline.net/lote/detalhe/244158", "118")</f>
      </c>
      <c r="B30" s="4" t="s">
        <f>=HYPERLINK("https://leilaoonline.net/lote/detalhe/244158", " FILTRO EM AÇO INOX TAMANHO 1.000 X 300 DE DIAMETRO")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2.800,00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=HYPERLINK("https://leilaoonline.net/lote/detalhe/244165", "119")</f>
      </c>
      <c r="B31" s="4" t="s">
        <f>=HYPERLINK("https://leilaoonline.net/lote/detalhe/244165", "TALHA CAPACIDADE 20 TON.")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=HYPERLINK("https://leilaoonline.net/lote/detalhe/244159", "122")</f>
      </c>
      <c r="B32" s="4" t="s">
        <f>=HYPERLINK("https://leilaoonline.net/lote/detalhe/244159", " TORNO MECANICO BARRAMENTO 3 MTS PASSAGEM TOTAL 800 MARCA TOZ")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=HYPERLINK("https://leilaoonline.net/lote/detalhe/244090", "123")</f>
      </c>
      <c r="B33" s="4" t="s">
        <f>=HYPERLINK("https://leilaoonline.net/lote/detalhe/244090", " FILTRO-PRENSA EM AÇO CARBONO; COMP.: 2400 MM; C/ PLACAS 600x600 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10.800,00</t>
        </is>
      </c>
      <c r="F33" s="4" t="inlineStr">
        <is>
          <t>1200.00</t>
        </is>
      </c>
    </row>
    <row collapsed="false" customFormat="false" customHeight="false" hidden="false" ht="12.1" outlineLevel="0" r="34">
      <c r="A34" s="5" t="s">
        <f>=HYPERLINK("https://leilaoonline.net/lote/detalhe/244161", "124")</f>
      </c>
      <c r="B34" s="4" t="s">
        <f>=HYPERLINK("https://leilaoonline.net/lote/detalhe/244161", " TORRE DE RESFRIAMENTO COMPLETA TAMANHO 2.300 X 700 X 700")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=HYPERLINK("https://leilaoonline.net/lote/detalhe/244108", "126")</f>
      </c>
      <c r="B35" s="4" t="s">
        <f>=HYPERLINK("https://leilaoonline.net/lote/detalhe/244108", " TALHA ELÉTRICA C/ MOTOR DE 0,33 CV; CAP. APROX. 2 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4.800,00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=HYPERLINK("https://leilaoonline.net/lote/detalhe/244106", "127")</f>
      </c>
      <c r="B36" s="4" t="s">
        <f>=HYPERLINK("https://leilaoonline.net/lote/detalhe/244106", " 2 ENGRAXADEIRAS C/ MOTOR DE 0,25 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=HYPERLINK("https://leilaoonline.net/lote/detalhe/244125", "129")</f>
      </c>
      <c r="B37" s="4" t="s">
        <f>=HYPERLINK("https://leilaoonline.net/lote/detalhe/244125", " TROCADOR DE CALOR TRANTER; PRES. MÁX: 16 BAR")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4.200,00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=HYPERLINK("https://leilaoonline.net/lote/detalhe/244107", "130")</f>
      </c>
      <c r="B38" s="4" t="s">
        <f>=HYPERLINK("https://leilaoonline.net/lote/detalhe/244107", " TROCADOR DE CALOR TRANTER; PRES. MÁX: 16 BAR")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=HYPERLINK("https://leilaoonline.net/lote/detalhe/244109", "131")</f>
      </c>
      <c r="B39" s="4" t="s">
        <f>=HYPERLINK("https://leilaoonline.net/lote/detalhe/244109", " TROCADOR DE CALOR TERMOJET")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7.200,00</t>
        </is>
      </c>
      <c r="F39" s="4" t="inlineStr">
        <is>
          <t>800.00</t>
        </is>
      </c>
    </row>
    <row collapsed="false" customFormat="false" customHeight="false" hidden="false" ht="12.1" outlineLevel="0" r="40">
      <c r="A40" s="5" t="s">
        <f>=HYPERLINK("https://leilaoonline.net/lote/detalhe/244115", "132")</f>
      </c>
      <c r="B40" s="4" t="s">
        <f>=HYPERLINK("https://leilaoonline.net/lote/detalhe/244115", " TROCADOR DE CALOR TERMOJET")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7.200,00</t>
        </is>
      </c>
      <c r="F40" s="4" t="inlineStr">
        <is>
          <t>800.00</t>
        </is>
      </c>
    </row>
    <row collapsed="false" customFormat="false" customHeight="false" hidden="false" ht="12.1" outlineLevel="0" r="41">
      <c r="A41" s="5" t="s">
        <f>=HYPERLINK("https://leilaoonline.net/lote/detalhe/244121", "133")</f>
      </c>
      <c r="B41" s="4" t="s">
        <f>=HYPERLINK("https://leilaoonline.net/lote/detalhe/244121", " TROCADOR DE CALOR TERMOJET")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7.200,00</t>
        </is>
      </c>
      <c r="F41" s="4" t="inlineStr">
        <is>
          <t>800.00</t>
        </is>
      </c>
    </row>
    <row collapsed="false" customFormat="false" customHeight="false" hidden="false" ht="12.1" outlineLevel="0" r="42">
      <c r="A42" s="5" t="s">
        <f>=HYPERLINK("https://leilaoonline.net/lote/detalhe/244111", "134")</f>
      </c>
      <c r="B42" s="4" t="s">
        <f>=HYPERLINK("https://leilaoonline.net/lote/detalhe/244111", " TROCADOR DE CALOR ALFA LAVAL")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700.00</t>
        </is>
      </c>
    </row>
    <row collapsed="false" customFormat="false" customHeight="false" hidden="false" ht="12.1" outlineLevel="0" r="43">
      <c r="A43" s="5" t="s">
        <f>=HYPERLINK("https://leilaoonline.net/lote/detalhe/244114", "135")</f>
      </c>
      <c r="B43" s="4" t="s">
        <f>=HYPERLINK("https://leilaoonline.net/lote/detalhe/244114", " TORNO AUTOMÁTICO CVA")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4.200,00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=HYPERLINK("https://leilaoonline.net/lote/detalhe/244126", "136")</f>
      </c>
      <c r="B44" s="4" t="s">
        <f>=HYPERLINK("https://leilaoonline.net/lote/detalhe/244126", " TROCADOR DE CALOR TRANTER; PRES. MÁX: 16 BAR")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4.200,00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=HYPERLINK("https://leilaoonline.net/lote/detalhe/244118", "137")</f>
      </c>
      <c r="B45" s="4" t="s">
        <f>=HYPERLINK("https://leilaoonline.net/lote/detalhe/244118", " PULMÃO DE AR CODEX; CAP. 250 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=HYPERLINK("https://leilaoonline.net/lote/detalhe/244112", "138")</f>
      </c>
      <c r="B46" s="4" t="s">
        <f>=HYPERLINK("https://leilaoonline.net/lote/detalhe/244112", " CENTRÍFUGA DE CESTO EM INOX; DIÂM. 850x450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7.200,00</t>
        </is>
      </c>
      <c r="F46" s="4" t="inlineStr">
        <is>
          <t>800.00</t>
        </is>
      </c>
    </row>
    <row collapsed="false" customFormat="false" customHeight="false" hidden="false" ht="12.1" outlineLevel="0" r="47">
      <c r="A47" s="5" t="s">
        <f>=HYPERLINK("https://leilaoonline.net/lote/detalhe/244113", "139")</f>
      </c>
      <c r="B47" s="4" t="s">
        <f>=HYPERLINK("https://leilaoonline.net/lote/detalhe/244113", " REDUTOR TRANSMOTÉCNICA H11-18; REDUÇÃO 1:6,3")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5.400,00</t>
        </is>
      </c>
      <c r="F47" s="4" t="inlineStr">
        <is>
          <t>600.00</t>
        </is>
      </c>
    </row>
    <row collapsed="false" customFormat="false" customHeight="false" hidden="false" ht="12.1" outlineLevel="0" r="48">
      <c r="A48" s="5" t="s">
        <f>=HYPERLINK("https://leilaoonline.net/lote/detalhe/244122", "140")</f>
      </c>
      <c r="B48" s="4" t="s">
        <f>=HYPERLINK("https://leilaoonline.net/lote/detalhe/244122", " REDUTOR TRANSMOTÉCNICA H11-18; REDUÇÃO 1:6,3")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5.400,00</t>
        </is>
      </c>
      <c r="F48" s="4" t="inlineStr">
        <is>
          <t>600.00</t>
        </is>
      </c>
    </row>
    <row collapsed="false" customFormat="false" customHeight="false" hidden="false" ht="12.1" outlineLevel="0" r="49">
      <c r="A49" s="5" t="s">
        <f>=HYPERLINK("https://leilaoonline.net/lote/detalhe/244117", "141")</f>
      </c>
      <c r="B49" s="4" t="s">
        <f>=HYPERLINK("https://leilaoonline.net/lote/detalhe/244117", " REDUTOR TRANSMOTÉCNICA H12-18")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=HYPERLINK("https://leilaoonline.net/lote/detalhe/244110", "142")</f>
      </c>
      <c r="B50" s="4" t="s">
        <f>=HYPERLINK("https://leilaoonline.net/lote/detalhe/244110", " COMPRESSOR P/ REFRIGERAÇÃO TRANE")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1.800,00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=HYPERLINK("https://leilaoonline.net/lote/detalhe/244116", "143")</f>
      </c>
      <c r="B51" s="4" t="s">
        <f>=HYPERLINK("https://leilaoonline.net/lote/detalhe/244116", " MOINHO DE TINTA C/ 3 ROLOS")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400.00</t>
        </is>
      </c>
    </row>
    <row collapsed="false" customFormat="false" customHeight="false" hidden="false" ht="12.1" outlineLevel="0" r="52">
      <c r="A52" s="5" t="s">
        <f>=HYPERLINK("https://leilaoonline.net/lote/detalhe/244124", "144")</f>
      </c>
      <c r="B52" s="4" t="s">
        <f>=HYPERLINK("https://leilaoonline.net/lote/detalhe/244124", " COMPRESSOR DE AR METALPLAN; 24 PÉS; C/ MOTOR DE 6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=HYPERLINK("https://leilaoonline.net/lote/detalhe/244130", "145")</f>
      </c>
      <c r="B53" s="4" t="s">
        <f>=HYPERLINK("https://leilaoonline.net/lote/detalhe/244130", " REDUTOR NORD; C/ MOTOR DE 11 KW")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5.400,00</t>
        </is>
      </c>
      <c r="F53" s="4" t="inlineStr">
        <is>
          <t>600.00</t>
        </is>
      </c>
    </row>
    <row collapsed="false" customFormat="false" customHeight="false" hidden="false" ht="12.1" outlineLevel="0" r="54">
      <c r="A54" s="5" t="s">
        <f>=HYPERLINK("https://leilaoonline.net/lote/detalhe/244119", "147")</f>
      </c>
      <c r="B54" s="4" t="s">
        <f>=HYPERLINK("https://leilaoonline.net/lote/detalhe/244119", " SERRA DE FITA EM INOX BECCARO SF282N220")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2.400,00</t>
        </is>
      </c>
      <c r="F54" s="4" t="inlineStr">
        <is>
          <t>300.00</t>
        </is>
      </c>
    </row>
    <row collapsed="false" customFormat="false" customHeight="false" hidden="false" ht="12.1" outlineLevel="0" r="55">
      <c r="A55" s="5" t="s">
        <f>=HYPERLINK("https://leilaoonline.net/lote/detalhe/244129", "148")</f>
      </c>
      <c r="B55" s="4" t="s">
        <f>=HYPERLINK("https://leilaoonline.net/lote/detalhe/244129", " ASPIRADOR DE PÓ INDUSTRIAL; C/ MOTOR DE 7,5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3.600,00</t>
        </is>
      </c>
      <c r="F55" s="4" t="inlineStr">
        <is>
          <t>400.00</t>
        </is>
      </c>
    </row>
    <row collapsed="false" customFormat="false" customHeight="false" hidden="false" ht="12.1" outlineLevel="0" r="56">
      <c r="A56" s="5" t="s">
        <f>=HYPERLINK("https://leilaoonline.net/lote/detalhe/244105", "149")</f>
      </c>
      <c r="B56" s="4" t="s">
        <f>=HYPERLINK("https://leilaoonline.net/lote/detalhe/244105", " SERRA DE FITA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2.100,00</t>
        </is>
      </c>
      <c r="F56" s="4" t="inlineStr">
        <is>
          <t>300.00</t>
        </is>
      </c>
    </row>
    <row collapsed="false" customFormat="false" customHeight="false" hidden="false" ht="12.1" outlineLevel="0" r="57">
      <c r="A57" s="5" t="s">
        <f>=HYPERLINK("https://leilaoonline.net/lote/detalhe/244123", "150")</f>
      </c>
      <c r="B57" s="4" t="s">
        <f>=HYPERLINK("https://leilaoonline.net/lote/detalhe/244123", " ELEVADOR MANUAL S/ ESPECIFICAÇÕES")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1.800,00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=HYPERLINK("https://leilaoonline.net/lote/detalhe/244128", "151")</f>
      </c>
      <c r="B58" s="4" t="s">
        <f>=HYPERLINK("https://leilaoonline.net/lote/detalhe/244128", " 3 BOMBAS CENTRÍFUGAS EM INOX KSB; C/ MOTOR DE 5 CV; Q: 1,5 M³/H")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10.800,00</t>
        </is>
      </c>
      <c r="F58" s="4" t="inlineStr">
        <is>
          <t>1200.00</t>
        </is>
      </c>
    </row>
    <row collapsed="false" customFormat="false" customHeight="false" hidden="false" ht="12.1" outlineLevel="0" r="59">
      <c r="A59" s="5" t="s">
        <f>=HYPERLINK("https://leilaoonline.net/lote/detalhe/244127", "153")</f>
      </c>
      <c r="B59" s="4" t="s">
        <f>=HYPERLINK("https://leilaoonline.net/lote/detalhe/244127", " PLAINA LIMADORA INVICTA")</f>
      </c>
      <c r="C59" s="4" t="inlineStr">
        <is>
          <t>Vendido</t>
        </is>
      </c>
      <c r="D59" s="4" t="inlineStr">
        <is>
          <t>1</t>
        </is>
      </c>
      <c r="E59" s="5" t="inlineStr">
        <is>
          <t>4.800,00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=HYPERLINK("https://leilaoonline.net/lote/detalhe/244131", "154")</f>
      </c>
      <c r="B60" s="4" t="s">
        <f>=HYPERLINK("https://leilaoonline.net/lote/detalhe/244131", " TROCADOR DE CALOR EM INOX ALFA LAVAL")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4.800,00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=HYPERLINK("https://leilaoonline.net/lote/detalhe/244120", "155")</f>
      </c>
      <c r="B61" s="4" t="s">
        <f>=HYPERLINK("https://leilaoonline.net/lote/detalhe/244120", " FILTRO-PRENSA EM AÇO CARBONO BOMAX; C/ PLACAS EM PP")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13.200,00</t>
        </is>
      </c>
      <c r="F61" s="4" t="inlineStr">
        <is>
          <t>1500.00</t>
        </is>
      </c>
    </row>
    <row collapsed="false" customFormat="false" customHeight="false" hidden="false" ht="12.1" outlineLevel="0" r="62">
      <c r="A62" s="5" t="s">
        <f>=HYPERLINK("https://leilaoonline.net/lote/detalhe/244136", "156")</f>
      </c>
      <c r="B62" s="4" t="s">
        <f>=HYPERLINK("https://leilaoonline.net/lote/detalhe/244136", " PALETEIRA ELÉTRICA CROWN MOD. 40GPM-4-12; CAP. 1200 KG; C/ BATERIA E S/ CARREGADOR")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3.600,00</t>
        </is>
      </c>
      <c r="F62" s="4" t="inlineStr">
        <is>
          <t>400.00</t>
        </is>
      </c>
    </row>
    <row collapsed="false" customFormat="false" customHeight="false" hidden="false" ht="12.1" outlineLevel="0" r="63">
      <c r="A63" s="5" t="s">
        <f>=HYPERLINK("https://leilaoonline.net/lote/detalhe/244100", "157")</f>
      </c>
      <c r="B63" s="4" t="s">
        <f>=HYPERLINK("https://leilaoonline.net/lote/detalhe/244100", " OXIGENADOR EM FIBRA; C/ MOTOR DE 2 CV, RPM 1700")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2.400,00</t>
        </is>
      </c>
      <c r="F63" s="4" t="inlineStr">
        <is>
          <t>300.00</t>
        </is>
      </c>
    </row>
    <row collapsed="false" customFormat="false" customHeight="false" hidden="false" ht="12.1" outlineLevel="0" r="64">
      <c r="A64" s="5" t="s">
        <f>=HYPERLINK("https://leilaoonline.net/lote/detalhe/244135", "159")</f>
      </c>
      <c r="B64" s="4" t="s">
        <f>=HYPERLINK("https://leilaoonline.net/lote/detalhe/244135", " 3 EXPOSITORES REFRIGERADOS EM INOX")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5.400,00</t>
        </is>
      </c>
      <c r="F64" s="4" t="inlineStr">
        <is>
          <t>600.00</t>
        </is>
      </c>
    </row>
    <row collapsed="false" customFormat="false" customHeight="false" hidden="false" ht="12.1" outlineLevel="0" r="65">
      <c r="A65" s="5" t="s">
        <f>=HYPERLINK("https://leilaoonline.net/lote/detalhe/244132", "160")</f>
      </c>
      <c r="B65" s="4" t="s">
        <f>=HYPERLINK("https://leilaoonline.net/lote/detalhe/244132", " TROCADOR DE CALOR EM INOX ALFA LAVAL")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7.200,00</t>
        </is>
      </c>
      <c r="F65" s="4" t="inlineStr">
        <is>
          <t>800.00</t>
        </is>
      </c>
    </row>
    <row collapsed="false" customFormat="false" customHeight="false" hidden="false" ht="12.1" outlineLevel="0" r="66">
      <c r="A66" s="5" t="s">
        <f>=HYPERLINK("https://leilaoonline.net/lote/detalhe/244133", "162")</f>
      </c>
      <c r="B66" s="4" t="s">
        <f>=HYPERLINK("https://leilaoonline.net/lote/detalhe/244133", " 3 MOTOBOMBAS C/ MOTOR DE 30 CV E 2 MOTOBOMBAS C/ MOTOR DE 20 CV")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11.400,00</t>
        </is>
      </c>
      <c r="F66" s="4" t="inlineStr">
        <is>
          <t>1300.00</t>
        </is>
      </c>
    </row>
    <row collapsed="false" customFormat="false" customHeight="false" hidden="false" ht="12.1" outlineLevel="0" r="67">
      <c r="A67" s="5" t="s">
        <f>=HYPERLINK("https://leilaoonline.net/lote/detalhe/244138", "164")</f>
      </c>
      <c r="B67" s="4" t="s">
        <f>=HYPERLINK("https://leilaoonline.net/lote/detalhe/244138", " 2 MOTOBOMBAS; C/ MOTOR DE 30 CV, RPM 3510")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7.200,00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=HYPERLINK("https://leilaoonline.net/lote/detalhe/244134", "168")</f>
      </c>
      <c r="B68" s="4" t="s">
        <f>=HYPERLINK("https://leilaoonline.net/lote/detalhe/244134", " REDUTOR DE ATÉ 75 CV; RELAÇÃO 1:16")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12.000,00</t>
        </is>
      </c>
      <c r="F68" s="4" t="inlineStr">
        <is>
          <t>1400.00</t>
        </is>
      </c>
    </row>
    <row collapsed="false" customFormat="false" customHeight="false" hidden="false" ht="12.1" outlineLevel="0" r="69">
      <c r="A69" s="5" t="s">
        <f>=HYPERLINK("https://leilaoonline.net/lote/detalhe/244143", "170")</f>
      </c>
      <c r="B69" s="4" t="s">
        <f>=HYPERLINK("https://leilaoonline.net/lote/detalhe/244143", " 2 MOTORREDUTORES SEW C/ MOTOR DE 6 CV E 1 MOTORREDUTOR SEW C/ MOTOR DE 7,5 CV")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4.200,00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=HYPERLINK("https://leilaoonline.net/lote/detalhe/244140", "171")</f>
      </c>
      <c r="B70" s="4" t="s">
        <f>=HYPERLINK("https://leilaoonline.net/lote/detalhe/244140", " REDUTOR BORGMAR ATÉ 150 CV; RELAÇÃO 1:31")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=HYPERLINK("https://leilaoonline.net/lote/detalhe/244139", "174")</f>
      </c>
      <c r="B71" s="4" t="s">
        <f>=HYPERLINK("https://leilaoonline.net/lote/detalhe/244139", " REDUTOR C/ MOTOR DE 15 CV; RELAÇÃO 1:139")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7.200,00</t>
        </is>
      </c>
      <c r="F71" s="4" t="inlineStr">
        <is>
          <t>800.00</t>
        </is>
      </c>
    </row>
    <row collapsed="false" customFormat="false" customHeight="false" hidden="false" ht="12.1" outlineLevel="0" r="72">
      <c r="A72" s="5" t="s">
        <f>=HYPERLINK("https://leilaoonline.net/lote/detalhe/244137", "175")</f>
      </c>
      <c r="B72" s="4" t="s">
        <f>=HYPERLINK("https://leilaoonline.net/lote/detalhe/244137", " REDUTOR U-18; RELAÇÃO 1:60")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4.800,00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=HYPERLINK("https://leilaoonline.net/lote/detalhe/244150", "180")</f>
      </c>
      <c r="B73" s="4" t="s">
        <f>=HYPERLINK("https://leilaoonline.net/lote/detalhe/244150", " AUTOCLAVE LUFERCO")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4.800,00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=HYPERLINK("https://leilaoonline.net/lote/detalhe/244142", "181")</f>
      </c>
      <c r="B74" s="4" t="s">
        <f>=HYPERLINK("https://leilaoonline.net/lote/detalhe/244142", " MUFLA")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900,00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=HYPERLINK("https://leilaoonline.net/lote/detalhe/244146", "182")</f>
      </c>
      <c r="B75" s="4" t="s">
        <f>=HYPERLINK("https://leilaoonline.net/lote/detalhe/244146", " ESMERIL")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3.500,00</t>
        </is>
      </c>
      <c r="F75" s="4" t="inlineStr">
        <is>
          <t>300.00</t>
        </is>
      </c>
    </row>
    <row collapsed="false" customFormat="false" customHeight="false" hidden="false" ht="12.1" outlineLevel="0" r="76">
      <c r="A76" s="5" t="s">
        <f>=HYPERLINK("https://leilaoonline.net/lote/detalhe/244148", "185")</f>
      </c>
      <c r="B76" s="4" t="s">
        <f>=HYPERLINK("https://leilaoonline.net/lote/detalhe/244148", " ROTULADORA PH-410")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5.400,00</t>
        </is>
      </c>
      <c r="F76" s="4" t="inlineStr">
        <is>
          <t>600.00</t>
        </is>
      </c>
    </row>
    <row collapsed="false" customFormat="false" customHeight="false" hidden="false" ht="12.1" outlineLevel="0" r="77">
      <c r="A77" s="5" t="s">
        <f>=HYPERLINK("https://leilaoonline.net/lote/detalhe/244147", "186")</f>
      </c>
      <c r="B77" s="4" t="s">
        <f>=HYPERLINK("https://leilaoonline.net/lote/detalhe/244147", " ESTEIRA EM AÇO INOX C/ MOTORREDUTOR")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3.600,00</t>
        </is>
      </c>
      <c r="F77" s="4" t="inlineStr">
        <is>
          <t>400.00</t>
        </is>
      </c>
    </row>
    <row collapsed="false" customFormat="false" customHeight="false" hidden="false" ht="12.1" outlineLevel="0" r="78">
      <c r="A78" s="5" t="s">
        <f>=HYPERLINK("https://leilaoonline.net/lote/detalhe/244141", "191")</f>
      </c>
      <c r="B78" s="4" t="s">
        <f>=HYPERLINK("https://leilaoonline.net/lote/detalhe/244141", " GERADOR DE ÁGUA QUENTE")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=HYPERLINK("https://leilaoonline.net/lote/detalhe/244151", "192")</f>
      </c>
      <c r="B79" s="4" t="s">
        <f>=HYPERLINK("https://leilaoonline.net/lote/detalhe/244151", " 4 CABEÇOTES DE COMPRESSOR")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4.800,00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=HYPERLINK("https://leilaoonline.net/lote/detalhe/244149", "194")</f>
      </c>
      <c r="B80" s="4" t="s">
        <f>=HYPERLINK("https://leilaoonline.net/lote/detalhe/244149", " SELADORA CYKLOP")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2.400,00</t>
        </is>
      </c>
      <c r="F80" s="4" t="inlineStr">
        <is>
          <t>300.00</t>
        </is>
      </c>
    </row>
    <row collapsed="false" customFormat="false" customHeight="false" hidden="false" ht="12.1" outlineLevel="0" r="81">
      <c r="A81" s="5" t="s">
        <f>=HYPERLINK("https://leilaoonline.net/lote/detalhe/244145", "195")</f>
      </c>
      <c r="B81" s="4" t="s">
        <f>=HYPERLINK("https://leilaoonline.net/lote/detalhe/244145", " FILTRO DE MANGAS")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21.000,00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=HYPERLINK("https://leilaoonline.net/lote/detalhe/244144", "196")</f>
      </c>
      <c r="B82" s="4" t="s">
        <f>=HYPERLINK("https://leilaoonline.net/lote/detalhe/244144", " SERRA P/ METAIS COM ACIONAMENTO HIDRÁULICO")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4.800,00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=HYPERLINK("https://leilaoonline.net/lote/detalhe/244155", "199")</f>
      </c>
      <c r="B83" s="4" t="s">
        <f>=HYPERLINK("https://leilaoonline.net/lote/detalhe/244155", " 02 Tanques de inox de Aprox. 513 L. Medidas 100cm x 110cm x 120cm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9.000,00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=HYPERLINK("https://leilaoonline.net/lote/detalhe/244154", "200")</f>
      </c>
      <c r="B84" s="4" t="s">
        <f>=HYPERLINK("https://leilaoonline.net/lote/detalhe/244154", " Tanque de inox de aprox. 1.500 L. Medidas: 184cm x 120cm x 100cm")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5.200,00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=HYPERLINK("https://leilaoonline.net/lote/detalhe/244157", "201")</f>
      </c>
      <c r="B85" s="4" t="s">
        <f>=HYPERLINK("https://leilaoonline.net/lote/detalhe/244157", " Rosca transportadora de inox Com motoredutor SEW de 2cv 1700rpm 1:58 30cm x 360cm x 33cm")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13.000,00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=HYPERLINK("https://leilaoonline.net/lote/detalhe/244153", "202")</f>
      </c>
      <c r="B86" s="4" t="s">
        <f>=HYPERLINK("https://leilaoonline.net/lote/detalhe/244153", " Peneira vibratória de inox 174cm x 550cm x 100cm")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=HYPERLINK("https://leilaoonline.net/lote/detalhe/244152", "203")</f>
      </c>
      <c r="B87" s="4" t="s">
        <f>=HYPERLINK("https://leilaoonline.net/lote/detalhe/244152", " 2 Ventiladores com motor WEG 30cv 885rpm 380/660")</f>
      </c>
      <c r="C87" s="4" t="inlineStr">
        <is>
          <t>Lote retirado</t>
        </is>
      </c>
      <c r="D87" s="4" t="inlineStr">
        <is>
          <t>0</t>
        </is>
      </c>
      <c r="E87" s="5" t="inlineStr">
        <is>
          <t>10.500,00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=HYPERLINK("https://leilaoonline.net/lote/detalhe/244156", "204")</f>
      </c>
      <c r="B88" s="4" t="s">
        <f>=HYPERLINK("https://leilaoonline.net/lote/detalhe/244156", " Ventoinha com motor WEG W22 50cv 1130rpm 220/380v.")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22.000,00</t>
        </is>
      </c>
      <c r="F88" s="4" t="inlineStr">
        <is>
          <t>350.00</t>
        </is>
      </c>
    </row>
    <row collapsed="false" customFormat="false" customHeight="false" hidden="false" ht="12.1" outlineLevel="0" r="89">
      <c r="A89" s="5" t="s">
        <f>=HYPERLINK("https://leilaoonline.net/lote/detalhe/244166", "205")</f>
      </c>
      <c r="B89" s="4" t="s">
        <f>=HYPERLINK("https://leilaoonline.net/lote/detalhe/244166", "10 BRAÇOS GIRATÓRIOS  COM TALHA ELÉTRICA MARCA DEMAG CAPAC. 1 TON.")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36.000,00</t>
        </is>
      </c>
      <c r="F89" s="4" t="inlineStr">
        <is>
          <t>400.00</t>
        </is>
      </c>
    </row>
    <row collapsed="false" customFormat="false" customHeight="false" hidden="false" ht="12.1" outlineLevel="0" r="90">
      <c r="A90" s="5" t="s">
        <f>=HYPERLINK("https://leilaoonline.net/lote/detalhe/244167", "206")</f>
      </c>
      <c r="B90" s="4" t="s">
        <f>=HYPERLINK("https://leilaoonline.net/lote/detalhe/244167", "01 MOINHO DE FACA COM MOTOR WEG 20CV E BOCA DE 300MM")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10.000,00</t>
        </is>
      </c>
      <c r="F90" s="4" t="inlineStr">
        <is>
          <t>400.00</t>
        </is>
      </c>
    </row>
    <row collapsed="false" customFormat="false" customHeight="false" hidden="false" ht="12.1" outlineLevel="0" r="91">
      <c r="A91" s="5" t="s">
        <f>=HYPERLINK("https://leilaoonline.net/lote/detalhe/244168", "207")</f>
      </c>
      <c r="B91" s="4" t="s">
        <f>=HYPERLINK("https://leilaoonline.net/lote/detalhe/244168", "01 BOMBA DE ALTA PRESSÃO CAPAC. 150CV  ( S/MOTOR)")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10.000,00</t>
        </is>
      </c>
      <c r="F91" s="4" t="inlineStr">
        <is>
          <t>400.00</t>
        </is>
      </c>
    </row>
    <row collapsed="false" customFormat="false" customHeight="false" hidden="false" ht="12.1" outlineLevel="0" r="92">
      <c r="A92" s="5" t="s">
        <f>=HYPERLINK("https://leilaoonline.net/lote/detalhe/244169", "208")</f>
      </c>
      <c r="B92" s="4" t="s">
        <f>=HYPERLINK("https://leilaoonline.net/lote/detalhe/244169", "01 BOMBA COM MOTOR A GASOLINA 6 CILINDROS")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4.500,00</t>
        </is>
      </c>
      <c r="F92" s="4" t="inlineStr">
        <is>
          <t>300.00</t>
        </is>
      </c>
    </row>
    <row collapsed="false" customFormat="false" customHeight="false" hidden="false" ht="12.1" outlineLevel="0" r="93">
      <c r="A93" s="5" t="s">
        <f>=HYPERLINK("https://leilaoonline.net/lote/detalhe/244170", "209")</f>
      </c>
      <c r="B93" s="4" t="s">
        <f>=HYPERLINK("https://leilaoonline.net/lote/detalhe/244170", "01 MAQUINA MODELADORA")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3.500,00</t>
        </is>
      </c>
      <c r="F93" s="4" t="inlineStr">
        <is>
          <t>300.00</t>
        </is>
      </c>
    </row>
    <row collapsed="false" customFormat="false" customHeight="false" hidden="false" ht="12.1" outlineLevel="0" r="94">
      <c r="A94" s="5" t="s">
        <f>=HYPERLINK("https://leilaoonline.net/lote/detalhe/244171", "210")</f>
      </c>
      <c r="B94" s="4" t="s">
        <f>=HYPERLINK("https://leilaoonline.net/lote/detalhe/244171", "01 COMPRESSOR PARAFUSO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9.500,00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=HYPERLINK("https://leilaoonline.net/lote/detalhe/244172", "211")</f>
      </c>
      <c r="B95" s="4" t="s">
        <f>=HYPERLINK("https://leilaoonline.net/lote/detalhe/244172", "01 FREZADORA")</f>
      </c>
      <c r="C95" s="4" t="inlineStr">
        <is>
          <t>Lote retirado</t>
        </is>
      </c>
      <c r="D95" s="4" t="inlineStr">
        <is>
          <t>1</t>
        </is>
      </c>
      <c r="E95" s="5" t="inlineStr">
        <is>
          <t>4.000,00</t>
        </is>
      </c>
      <c r="F95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2026-08-13T02:39:49.00Z</dcterms:created>
  <dc:creator>Tellks Tecnologia</dc:creator>
  <cp:revision>0</cp:revision>
</cp:coreProperties>
</file>