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ITENS NOVOS DE ALMOXARIFADO - ROLAMENTOS, COMPONENTES PARA CAMINHÕES, TRATORES, MAQS PESAD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20/03/2018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=HYPERLINK("https://leilaoonline.net/lote/detalhe/14756", "001")</f>
      </c>
      <c r="B11" s="4" t="s">
        <f>=HYPERLINK("https://leilaoonline.net/lote/detalhe/14756", " SOBRESSALENTES DIVERSOS, UND BENALCOOL")</f>
      </c>
      <c r="C11" s="4" t="inlineStr">
        <is>
          <t>Vendido</t>
        </is>
      </c>
      <c r="D11" s="4" t="inlineStr">
        <is>
          <t>1</t>
        </is>
      </c>
      <c r="E11" s="5" t="inlineStr">
        <is>
          <t>5.900,00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=HYPERLINK("https://leilaoonline.net/lote/detalhe/14758", "002")</f>
      </c>
      <c r="B12" s="4" t="s">
        <f>=HYPERLINK("https://leilaoonline.net/lote/detalhe/14758", " EPIs, UNIFORMES E DIVERSOS, UND BENALCOOL")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1.350,00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=HYPERLINK("https://leilaoonline.net/lote/detalhe/14762", "003")</f>
      </c>
      <c r="B13" s="4" t="s">
        <f>=HYPERLINK("https://leilaoonline.net/lote/detalhe/14762", " COMPONENTES PARA BOMBAS CENTRÍFUGAS, HELICOIDAIS E DIVERSAS, UND BENALCOOL")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4.600,00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=HYPERLINK("https://leilaoonline.net/lote/detalhe/14774", "004")</f>
      </c>
      <c r="B14" s="4" t="s">
        <f>=HYPERLINK("https://leilaoonline.net/lote/detalhe/14774", " PRODUTOS QUÍMICOS DIVERSOS, UND BENALCOOL")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2.200,00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=HYPERLINK("https://leilaoonline.net/lote/detalhe/14760", "005")</f>
      </c>
      <c r="B15" s="4" t="s">
        <f>=HYPERLINK("https://leilaoonline.net/lote/detalhe/14760", " COMPONENTES DE VEDAÇÃO, UND BENALCOOL")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2.200,00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=HYPERLINK("https://leilaoonline.net/lote/detalhe/14773", "006")</f>
      </c>
      <c r="B16" s="4" t="s">
        <f>=HYPERLINK("https://leilaoonline.net/lote/detalhe/14773", " VALVULAS AUTOMATICAS, DE SEGURANÇA, MANUAIS E ACESSORIOS, UND BENALCOOL 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2.200,00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=HYPERLINK("https://leilaoonline.net/lote/detalhe/14775", "007")</f>
      </c>
      <c r="B17" s="4" t="s">
        <f>=HYPERLINK("https://leilaoonline.net/lote/detalhe/14775", " TRANSFORMADORES, EQUIPAMENTOS E COMPONENTES ELÉTRICOS E ELETRÔNICOS, UND BENALCOOL")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3.650,00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=HYPERLINK("https://leilaoonline.net/lote/detalhe/14757", "008")</f>
      </c>
      <c r="B18" s="4" t="s">
        <f>=HYPERLINK("https://leilaoonline.net/lote/detalhe/14757", " ROLAMENTOS E ACESSÓRIOS, UND BENALCOOL")</f>
      </c>
      <c r="C18" s="4" t="inlineStr">
        <is>
          <t>Vendido</t>
        </is>
      </c>
      <c r="D18" s="4" t="inlineStr">
        <is>
          <t>5</t>
        </is>
      </c>
      <c r="E18" s="5" t="inlineStr">
        <is>
          <t>1.200,00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=HYPERLINK("https://leilaoonline.net/lote/detalhe/14759", "009")</f>
      </c>
      <c r="B19" s="4" t="s">
        <f>=HYPERLINK("https://leilaoonline.net/lote/detalhe/14759", " SOBRESSALENTES PARA CAMINHÕES MERCEDES BENZ E SCANIA, UND BENALCOOL")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1.100,00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=HYPERLINK("https://leilaoonline.net/lote/detalhe/14766", "010")</f>
      </c>
      <c r="B20" s="4" t="s">
        <f>=HYPERLINK("https://leilaoonline.net/lote/detalhe/14766", " PEÇAS E COMPONENTES PARA TRATORES VALTRA, JOHN DEERE E CARREGADEIRAS, UND BENALCOOL")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1.750,00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=HYPERLINK("https://leilaoonline.net/lote/detalhe/14761", "011")</f>
      </c>
      <c r="B21" s="4" t="s">
        <f>=HYPERLINK("https://leilaoonline.net/lote/detalhe/14761", " SOBRESSALENTES DIVERSOS, UND BENALCOOL")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6.700,00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=HYPERLINK("https://leilaoonline.net/lote/detalhe/14765", "012")</f>
      </c>
      <c r="B22" s="4" t="s">
        <f>=HYPERLINK("https://leilaoonline.net/lote/detalhe/14765", " MATERIAIS DE FIXAÇÃO, UND BENALCOOL")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350,00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=HYPERLINK("https://leilaoonline.net/lote/detalhe/14763", "013")</f>
      </c>
      <c r="B23" s="4" t="s">
        <f>=HYPERLINK("https://leilaoonline.net/lote/detalhe/14763", " CHAPAS, CONEXÕES E TUBOS, UND BENALCOOL")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1.000,00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=HYPERLINK("https://leilaoonline.net/lote/detalhe/14772", "014")</f>
      </c>
      <c r="B24" s="4" t="s">
        <f>=HYPERLINK("https://leilaoonline.net/lote/detalhe/14772", " PRODUTOS QUÍMICOS DIVERSOS, UND BENALCOOL")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650,00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=HYPERLINK("https://leilaoonline.net/lote/detalhe/14771", "015")</f>
      </c>
      <c r="B25" s="4" t="s">
        <f>=HYPERLINK("https://leilaoonline.net/lote/detalhe/14771", " EPIs, UNIFORMES E DIVERSOS, UND BENALCOOL")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700,00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=HYPERLINK("https://leilaoonline.net/lote/detalhe/14768", "016")</f>
      </c>
      <c r="B26" s="4" t="s">
        <f>=HYPERLINK("https://leilaoonline.net/lote/detalhe/14768", " ELETRODOS E MATERIAIS DE SOLDAGEM, UND BENALCOOL")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600,00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=HYPERLINK("https://leilaoonline.net/lote/detalhe/14764", "017")</f>
      </c>
      <c r="B27" s="4" t="s">
        <f>=HYPERLINK("https://leilaoonline.net/lote/detalhe/14764", " VALVULAS AUTOMATICAS,  MANUAIS E ACESSORIOS, UND BENALCOOL 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1.450,00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=HYPERLINK("https://leilaoonline.net/lote/detalhe/14769", "018")</f>
      </c>
      <c r="B28" s="4" t="s">
        <f>=HYPERLINK("https://leilaoonline.net/lote/detalhe/14769", " TRANSFORMADORES, EQUIPAMENTOS E COMPONENTES ELÉTRICOS E ELETRÔNICOS, UND BENALCOOL")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2.700,00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=HYPERLINK("https://leilaoonline.net/lote/detalhe/14767", "019")</f>
      </c>
      <c r="B29" s="4" t="s">
        <f>=HYPERLINK("https://leilaoonline.net/lote/detalhe/14767", " COMPONENTES PARA BOMBAS CENTRÍFUGAS, HELICOIDAIS E DIVERSAS, UND BENALCOOL")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2.000,00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=HYPERLINK("https://leilaoonline.net/lote/detalhe/14770", "020")</f>
      </c>
      <c r="B30" s="4" t="s">
        <f>=HYPERLINK("https://leilaoonline.net/lote/detalhe/14770", " COMPONENTES PARA IMPLEMENTOS AGRÍCOLAS, UND BENALCOOL")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1.850,00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=HYPERLINK("https://leilaoonline.net/lote/detalhe/14778", "021")</f>
      </c>
      <c r="B31" s="4" t="s">
        <f>=HYPERLINK("https://leilaoonline.net/lote/detalhe/14778", " COMPONENTES DE VEDAÇÃO, UND BENALCOOL")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1.450,00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=HYPERLINK("https://leilaoonline.net/lote/detalhe/14780", "022")</f>
      </c>
      <c r="B32" s="4" t="s">
        <f>=HYPERLINK("https://leilaoonline.net/lote/detalhe/14780", " ROLAMENTOS E MANCAIS, UND BENALCOOL")</f>
      </c>
      <c r="C32" s="4" t="inlineStr">
        <is>
          <t>Vendido</t>
        </is>
      </c>
      <c r="D32" s="4" t="inlineStr">
        <is>
          <t>43</t>
        </is>
      </c>
      <c r="E32" s="5" t="inlineStr">
        <is>
          <t>9.750,00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=HYPERLINK("https://leilaoonline.net/lote/detalhe/14779", "023")</f>
      </c>
      <c r="B33" s="4" t="s">
        <f>=HYPERLINK("https://leilaoonline.net/lote/detalhe/14779", " SOBRESSALENTES PARA CAMINHÕES MERCEDES BENZ E SCANIA E OUTROS, UND BENALCOOL")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2.000,00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=HYPERLINK("https://leilaoonline.net/lote/detalhe/14776", "024")</f>
      </c>
      <c r="B34" s="4" t="s">
        <f>=HYPERLINK("https://leilaoonline.net/lote/detalhe/14776", " PEÇAS E COMPONENTES PARA TRATORES DIVERSAS MARCAS, UND BENALCOOL")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1.650,00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=HYPERLINK("https://leilaoonline.net/lote/detalhe/14777", "025")</f>
      </c>
      <c r="B35" s="4" t="s">
        <f>=HYPERLINK("https://leilaoonline.net/lote/detalhe/14777", " PEÇAS E COMPONENTES PARA COLHEDORAS DIVERSAS MARCAS, UND BENALCOOL")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2.200,00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=HYPERLINK("https://leilaoonline.net/lote/detalhe/14781", "026")</f>
      </c>
      <c r="B36" s="4" t="s">
        <f>=HYPERLINK("https://leilaoonline.net/lote/detalhe/14781", " SOBRESSALENTES DIVERSOS, UND BENALCOOL")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9.650,00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=HYPERLINK("https://leilaoonline.net/lote/detalhe/14783", "027")</f>
      </c>
      <c r="B37" s="4" t="s">
        <f>=HYPERLINK("https://leilaoonline.net/lote/detalhe/14783", " PEÇAS E COMPONENTES PARA REBOQUES E CARROCERIAS, UND GASA")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1.150,00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=HYPERLINK("https://leilaoonline.net/lote/detalhe/14782", "028")</f>
      </c>
      <c r="B38" s="4" t="s">
        <f>=HYPERLINK("https://leilaoonline.net/lote/detalhe/14782", " BARRAS E CONEXÕES, UND GASA")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1.350,00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=HYPERLINK("https://leilaoonline.net/lote/detalhe/14786", "029")</f>
      </c>
      <c r="B39" s="4" t="s">
        <f>=HYPERLINK("https://leilaoonline.net/lote/detalhe/14786", " ELETRODOS E MATERIAIS DE SOLDAGEM, UND GASA")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2.450,00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=HYPERLINK("https://leilaoonline.net/lote/detalhe/14784", "030")</f>
      </c>
      <c r="B40" s="4" t="s">
        <f>=HYPERLINK("https://leilaoonline.net/lote/detalhe/14784", " TRANSFORMADORES, EQUIPAMENTOS E COMPONENTES ELÉTRICOS E ELETRÔNICOS, UND GASA")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3.950,00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=HYPERLINK("https://leilaoonline.net/lote/detalhe/14787", "031")</f>
      </c>
      <c r="B41" s="4" t="s">
        <f>=HYPERLINK("https://leilaoonline.net/lote/detalhe/14787", " ROLETES E OUTROS, UND GASA")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3.300,00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=HYPERLINK("https://leilaoonline.net/lote/detalhe/14785", "032")</f>
      </c>
      <c r="B42" s="4" t="s">
        <f>=HYPERLINK("https://leilaoonline.net/lote/detalhe/14785", " COMPONENTES PARA REDUTORES VELOCIDADE CONVERSORES TORQUE E CAIXAS MUDANÇA, UND GASA   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5.050,00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=HYPERLINK("https://leilaoonline.net/lote/detalhe/14788", "033")</f>
      </c>
      <c r="B43" s="4" t="s">
        <f>=HYPERLINK("https://leilaoonline.net/lote/detalhe/14788", " PRODUTOS E COMPONENTES  QUÍMICOS DIVERSOS, UND GASA")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1.250,00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=HYPERLINK("https://leilaoonline.net/lote/detalhe/14792", "034")</f>
      </c>
      <c r="B44" s="4" t="s">
        <f>=HYPERLINK("https://leilaoonline.net/lote/detalhe/14792", " EQUIPAMENTOS COMPONENTES ACESSORIOS DE PLANTADEIRAS, UND GASA        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2.900,00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=HYPERLINK("https://leilaoonline.net/lote/detalhe/14789", "035")</f>
      </c>
      <c r="B45" s="4" t="s">
        <f>=HYPERLINK("https://leilaoonline.net/lote/detalhe/14789", " COMPONENTES PARA IMPLEMENTOS AGRÍCOLAS, UND GASA")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1.550,00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=HYPERLINK("https://leilaoonline.net/lote/detalhe/14790", "036")</f>
      </c>
      <c r="B46" s="4" t="s">
        <f>=HYPERLINK("https://leilaoonline.net/lote/detalhe/14790", " COMPONENTES DE VEDAÇÃO, UND GASA")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4.700,00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=HYPERLINK("https://leilaoonline.net/lote/detalhe/14791", "037")</f>
      </c>
      <c r="B47" s="4" t="s">
        <f>=HYPERLINK("https://leilaoonline.net/lote/detalhe/14791", " SOBRESSALENTES CATERPILLAR, UND GASA")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1.150,00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=HYPERLINK("https://leilaoonline.net/lote/detalhe/14793", "038")</f>
      </c>
      <c r="B48" s="4" t="s">
        <f>=HYPERLINK("https://leilaoonline.net/lote/detalhe/14793", " PEÇAS E COMPONENTES PARA TRATORES VALTRA, JOHN DEERE, MASEY FERGUSON  E CARREGADEIRAS, UND GASA")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1.950,00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=HYPERLINK("https://leilaoonline.net/lote/detalhe/14796", "039")</f>
      </c>
      <c r="B49" s="4" t="s">
        <f>=HYPERLINK("https://leilaoonline.net/lote/detalhe/14796", " COMPONENTES, ACOPLAMENTOS E COLARES DE EIXOS, UND GASA                            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4.350,00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=HYPERLINK("https://leilaoonline.net/lote/detalhe/14795", "040")</f>
      </c>
      <c r="B50" s="4" t="s">
        <f>=HYPERLINK("https://leilaoonline.net/lote/detalhe/14795", " VALVULAS AUTOMATICAS,  MANUAIS E ACESSÓRIOS, UND GASA 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6.350,00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=HYPERLINK("https://leilaoonline.net/lote/detalhe/14794", "041")</f>
      </c>
      <c r="B51" s="4" t="s">
        <f>=HYPERLINK("https://leilaoonline.net/lote/detalhe/14794", " COMPONENTES PARA TURBINAS DIVERSAS,, UND GASA")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5.050,00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=HYPERLINK("https://leilaoonline.net/lote/detalhe/14799", "042")</f>
      </c>
      <c r="B52" s="4" t="s">
        <f>=HYPERLINK("https://leilaoonline.net/lote/detalhe/14799", " COMPONENTES PARA TURBINAS A VAPOR, UND GASA")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10.550,00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=HYPERLINK("https://leilaoonline.net/lote/detalhe/14797", "043")</f>
      </c>
      <c r="B53" s="4" t="s">
        <f>=HYPERLINK("https://leilaoonline.net/lote/detalhe/14797", " ROLAMENTOS E ACESSÓRIOS, UND GASA")</f>
      </c>
      <c r="C53" s="4" t="inlineStr">
        <is>
          <t>Vendido</t>
        </is>
      </c>
      <c r="D53" s="4" t="inlineStr">
        <is>
          <t>22</t>
        </is>
      </c>
      <c r="E53" s="5" t="inlineStr">
        <is>
          <t>12.000,00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=HYPERLINK("https://leilaoonline.net/lote/detalhe/14798", "044")</f>
      </c>
      <c r="B54" s="4" t="s">
        <f>=HYPERLINK("https://leilaoonline.net/lote/detalhe/14798", " SOBRESSALENTES PARA CAMINHÕES MERCEDES BENZ E SCANIA E OUTROS, UND GASA")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4.450,00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=HYPERLINK("https://leilaoonline.net/lote/detalhe/14801", "045")</f>
      </c>
      <c r="B55" s="4" t="s">
        <f>=HYPERLINK("https://leilaoonline.net/lote/detalhe/14801", " COMPONENTES PARA COLHEITADEIRAS CASE, UND GASA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26.000,00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=HYPERLINK("https://leilaoonline.net/lote/detalhe/14800", "046")</f>
      </c>
      <c r="B56" s="4" t="s">
        <f>=HYPERLINK("https://leilaoonline.net/lote/detalhe/14800", " COMPONENTES PARA COLHEITADEIRAS SANTAL")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8.950,00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=HYPERLINK("https://leilaoonline.net/lote/detalhe/14805", "047")</f>
      </c>
      <c r="B57" s="4" t="s">
        <f>=HYPERLINK("https://leilaoonline.net/lote/detalhe/14805", " COMPONENTES PARA COLHEITADEIRAS JOHN DEERE")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2.300,00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=HYPERLINK("https://leilaoonline.net/lote/detalhe/14802", "048")</f>
      </c>
      <c r="B58" s="4" t="s">
        <f>=HYPERLINK("https://leilaoonline.net/lote/detalhe/14802", " PEÇAS E COMPONENTES PARA TRATORES CASE")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4.250,00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=HYPERLINK("https://leilaoonline.net/lote/detalhe/14803", "049")</f>
      </c>
      <c r="B59" s="4" t="s">
        <f>=HYPERLINK("https://leilaoonline.net/lote/detalhe/14803", " COMPONENTES PARA BOMBAS CENTRÍFUGAS, HELICOIDAIS E DIVERSAS")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7.700,00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=HYPERLINK("https://leilaoonline.net/lote/detalhe/14806", "050")</f>
      </c>
      <c r="B60" s="4" t="s">
        <f>=HYPERLINK("https://leilaoonline.net/lote/detalhe/14806", " SOBRESSALENTES DIVERSOS")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7.800,00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=HYPERLINK("https://leilaoonline.net/lote/detalhe/14804", "051")</f>
      </c>
      <c r="B61" s="4" t="s">
        <f>=HYPERLINK("https://leilaoonline.net/lote/detalhe/14804", " COMPONENTES PARA COMPRESSORES INDUSTRIAIS E DIVERSOS")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1.350,00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=HYPERLINK("https://leilaoonline.net/lote/detalhe/14808", "052")</f>
      </c>
      <c r="B62" s="4" t="s">
        <f>=HYPERLINK("https://leilaoonline.net/lote/detalhe/14808", " ELETRODOS E MATERIAIS DE SOLDAGEM")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1.200,00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=HYPERLINK("https://leilaoonline.net/lote/detalhe/14809", "053")</f>
      </c>
      <c r="B63" s="4" t="s">
        <f>=HYPERLINK("https://leilaoonline.net/lote/detalhe/14809", " COMPONENTES PARA ESTEIRAS TRANSPORTADORAS (CORREIAS)                         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4.250,00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=HYPERLINK("https://leilaoonline.net/lote/detalhe/14807", "054")</f>
      </c>
      <c r="B64" s="4" t="s">
        <f>=HYPERLINK("https://leilaoonline.net/lote/detalhe/14807", " CORREIAS E CORRENTES")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2.750,00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=HYPERLINK("https://leilaoonline.net/lote/detalhe/14810", "055")</f>
      </c>
      <c r="B65" s="4" t="s">
        <f>=HYPERLINK("https://leilaoonline.net/lote/detalhe/14810", " CONEXÕES DIVERSAS E TUBOS")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1.850,00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=HYPERLINK("https://leilaoonline.net/lote/detalhe/14811", "056")</f>
      </c>
      <c r="B66" s="4" t="s">
        <f>=HYPERLINK("https://leilaoonline.net/lote/detalhe/14811", " SOBRESSALENTES CATERPILLAR")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1.700,00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=HYPERLINK("https://leilaoonline.net/lote/detalhe/14812", "057")</f>
      </c>
      <c r="B67" s="4" t="s">
        <f>=HYPERLINK("https://leilaoonline.net/lote/detalhe/14812", " REGULADOR VELOC WOODWARD 505E")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5.200,00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=HYPERLINK("https://leilaoonline.net/lote/detalhe/14813", "058")</f>
      </c>
      <c r="B68" s="4" t="s">
        <f>=HYPERLINK("https://leilaoonline.net/lote/detalhe/14813", " EQUIPAMENTOS RADIOCOMUNICACAO DIVERSOS                      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3.850,00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=HYPERLINK("https://leilaoonline.net/lote/detalhe/14817", "059")</f>
      </c>
      <c r="B69" s="4" t="s">
        <f>=HYPERLINK("https://leilaoonline.net/lote/detalhe/14817", " EPIs, UNIFORMES E DIVERSOS")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3.350,00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=HYPERLINK("https://leilaoonline.net/lote/detalhe/14814", "060")</f>
      </c>
      <c r="B70" s="4" t="s">
        <f>=HYPERLINK("https://leilaoonline.net/lote/detalhe/14814", " PEÇAS E COMPONENTES PARA REBOQUES E CARROCERIAS")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950,00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=HYPERLINK("https://leilaoonline.net/lote/detalhe/14825", "061")</f>
      </c>
      <c r="B71" s="4" t="s">
        <f>=HYPERLINK("https://leilaoonline.net/lote/detalhe/14825", " EQUIPAMENTOS COMPONENTES E ACESSORIOS DE IRRIGACAO          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2.400,00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=HYPERLINK("https://leilaoonline.net/lote/detalhe/14818", "062")</f>
      </c>
      <c r="B72" s="4" t="s">
        <f>=HYPERLINK("https://leilaoonline.net/lote/detalhe/14818", " COMPONENTES PARA REDUTORES VELOCIDADE CONVERSORES TORQUE E CAIXAS MUDANCA    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5.800,00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=HYPERLINK("https://leilaoonline.net/lote/detalhe/14830", "063")</f>
      </c>
      <c r="B73" s="4" t="s">
        <f>=HYPERLINK("https://leilaoonline.net/lote/detalhe/14830", " MATERIAIS DE FIXAÇÃO")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7.800,00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=HYPERLINK("https://leilaoonline.net/lote/detalhe/14823", "064")</f>
      </c>
      <c r="B74" s="4" t="s">
        <f>=HYPERLINK("https://leilaoonline.net/lote/detalhe/14823", " MATERIAL HIDRÁULICO")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12.200,00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=HYPERLINK("https://leilaoonline.net/lote/detalhe/14819", "065")</f>
      </c>
      <c r="B75" s="4" t="s">
        <f>=HYPERLINK("https://leilaoonline.net/lote/detalhe/14819", " EQUIPAMENTOS E INSTRUMENTOS DE MEDICAO                      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3.400,00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=HYPERLINK("https://leilaoonline.net/lote/detalhe/14815", "066")</f>
      </c>
      <c r="B76" s="4" t="s">
        <f>=HYPERLINK("https://leilaoonline.net/lote/detalhe/14815", " FILTROS E ELEMENTOS FILTRANTES")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16.000,00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=HYPERLINK("https://leilaoonline.net/lote/detalhe/14816", "067")</f>
      </c>
      <c r="B77" s="4" t="s">
        <f>=HYPERLINK("https://leilaoonline.net/lote/detalhe/14816", " TRANSFORMADORES, EQUIPAMENTOS E COMPONENTES ELÉTRICOS E ELETRÔNICOS")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31.000,00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=HYPERLINK("https://leilaoonline.net/lote/detalhe/14824", "068")</f>
      </c>
      <c r="B78" s="4" t="s">
        <f>=HYPERLINK("https://leilaoonline.net/lote/detalhe/14824", " COMPONENTES DE VEDAÇÃO")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18.550,00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=HYPERLINK("https://leilaoonline.net/lote/detalhe/14828", "069")</f>
      </c>
      <c r="B79" s="4" t="s">
        <f>=HYPERLINK("https://leilaoonline.net/lote/detalhe/14828", " COMPONENTES PARA MOENDAS")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8.250,00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=HYPERLINK("https://leilaoonline.net/lote/detalhe/14829", "070")</f>
      </c>
      <c r="B80" s="4" t="s">
        <f>=HYPERLINK("https://leilaoonline.net/lote/detalhe/14829", " EQUIPAMENTOS COMPONENTES ACESSORIOS DE PLANTADEIRAS         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5.100,00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=HYPERLINK("https://leilaoonline.net/lote/detalhe/14822", "071")</f>
      </c>
      <c r="B81" s="4" t="s">
        <f>=HYPERLINK("https://leilaoonline.net/lote/detalhe/14822", " EQUIPAMENTOS COMPONENTES ACESSORIOS DE TRANSBORDOS          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2.450,00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=HYPERLINK("https://leilaoonline.net/lote/detalhe/14821", "072")</f>
      </c>
      <c r="B82" s="4" t="s">
        <f>=HYPERLINK("https://leilaoonline.net/lote/detalhe/14821", " COMPONENTES PARA TURBINAS A VAPOR E DIVERSAS")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3.900,00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=HYPERLINK("https://leilaoonline.net/lote/detalhe/14827", "073")</f>
      </c>
      <c r="B83" s="4" t="s">
        <f>=HYPERLINK("https://leilaoonline.net/lote/detalhe/14827", " SOBRESSALENTES PARA CAMINHÕES MERCEDES BENZ E SCANIA E OUTROS")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4.750,00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=HYPERLINK("https://leilaoonline.net/lote/detalhe/14826", "074")</f>
      </c>
      <c r="B84" s="4" t="s">
        <f>=HYPERLINK("https://leilaoonline.net/lote/detalhe/14826", " ROLAMENTOS, MANCAIS E ACESSÓRIOS")</f>
      </c>
      <c r="C84" s="4" t="inlineStr">
        <is>
          <t>Não vendido</t>
        </is>
      </c>
      <c r="D84" s="4" t="inlineStr">
        <is>
          <t>1</t>
        </is>
      </c>
      <c r="E84" s="5" t="inlineStr">
        <is>
          <t>16.000,00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=HYPERLINK("https://leilaoonline.net/lote/detalhe/14820", "075")</f>
      </c>
      <c r="B85" s="4" t="s">
        <f>=HYPERLINK("https://leilaoonline.net/lote/detalhe/14820", " PEÇAS E COMPONENTES PARA TRATORES VALTRA, JOHN DEERE, MASSEY FERGUSON ")</f>
      </c>
      <c r="C85" s="4" t="inlineStr">
        <is>
          <t>Vendido</t>
        </is>
      </c>
      <c r="D85" s="4" t="inlineStr">
        <is>
          <t>1</t>
        </is>
      </c>
      <c r="E85" s="5" t="inlineStr">
        <is>
          <t>4.750,00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=HYPERLINK("https://leilaoonline.net/lote/detalhe/14833", "076")</f>
      </c>
      <c r="B86" s="4" t="s">
        <f>=HYPERLINK("https://leilaoonline.net/lote/detalhe/14833", " VALVULAS DE SEGURANÇA,  MANUAIS E ACESSORIOS  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17.950,00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=HYPERLINK("https://leilaoonline.net/lote/detalhe/14834", "077")</f>
      </c>
      <c r="B87" s="4" t="s">
        <f>=HYPERLINK("https://leilaoonline.net/lote/detalhe/14834", " VALVULAS AUTOMATICAS E ACESSORIOS                           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2.600,00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=HYPERLINK("https://leilaoonline.net/lote/detalhe/14832", "078")</f>
      </c>
      <c r="B88" s="4" t="s">
        <f>=HYPERLINK("https://leilaoonline.net/lote/detalhe/14832", " COMPONENTES PARA IMPLEMENTOS AGRÍCOLAS")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6.900,00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=HYPERLINK("https://leilaoonline.net/lote/detalhe/14831", "079")</f>
      </c>
      <c r="B89" s="4" t="s">
        <f>=HYPERLINK("https://leilaoonline.net/lote/detalhe/14831", " COMPONENTES PARA COLHEITADEIRAS DIVERSAS MARCAS")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4.050,00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=HYPERLINK("https://leilaoonline.net/lote/detalhe/14840", "080")</f>
      </c>
      <c r="B90" s="4" t="s">
        <f>=HYPERLINK("https://leilaoonline.net/lote/detalhe/14840", " COMPONENTES PARA BOMBAS HELICOIDAIS E DIVERSAS")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10.850,00</t>
        </is>
      </c>
      <c r="F90" s="4" t="inlineStr">
        <is>
          <t>150.00</t>
        </is>
      </c>
    </row>
    <row collapsed="false" customFormat="false" customHeight="false" hidden="false" ht="12.1" outlineLevel="0" r="91">
      <c r="A91" s="5" t="s">
        <f>=HYPERLINK("https://leilaoonline.net/lote/detalhe/14836", "081")</f>
      </c>
      <c r="B91" s="4" t="s">
        <f>=HYPERLINK("https://leilaoonline.net/lote/detalhe/14836", " COMPONENTES PARA BOMBAS CENTRÍFUGAS")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17.400,00</t>
        </is>
      </c>
      <c r="F91" s="4" t="inlineStr">
        <is>
          <t>150.00</t>
        </is>
      </c>
    </row>
    <row collapsed="false" customFormat="false" customHeight="false" hidden="false" ht="12.1" outlineLevel="0" r="92">
      <c r="A92" s="5" t="s">
        <f>=HYPERLINK("https://leilaoonline.net/lote/detalhe/14839", "082")</f>
      </c>
      <c r="B92" s="4" t="s">
        <f>=HYPERLINK("https://leilaoonline.net/lote/detalhe/14839", " SOBRESSALENTES DIVERSOS")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7.500,00</t>
        </is>
      </c>
      <c r="F92" s="4" t="inlineStr">
        <is>
          <t>150.00</t>
        </is>
      </c>
    </row>
    <row collapsed="false" customFormat="false" customHeight="false" hidden="false" ht="12.1" outlineLevel="0" r="93">
      <c r="A93" s="5" t="s">
        <f>=HYPERLINK("https://leilaoonline.net/lote/detalhe/14837", "083")</f>
      </c>
      <c r="B93" s="4" t="s">
        <f>=HYPERLINK("https://leilaoonline.net/lote/detalhe/14837", " EQUIPAMENTOS E INSTRUMENTOS DE MEDICAO                      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900,00</t>
        </is>
      </c>
      <c r="F93" s="4" t="inlineStr">
        <is>
          <t>150.00</t>
        </is>
      </c>
    </row>
    <row collapsed="false" customFormat="false" customHeight="false" hidden="false" ht="12.1" outlineLevel="0" r="94">
      <c r="A94" s="5" t="s">
        <f>=HYPERLINK("https://leilaoonline.net/lote/detalhe/14838", "084")</f>
      </c>
      <c r="B94" s="4" t="s">
        <f>=HYPERLINK("https://leilaoonline.net/lote/detalhe/14838", " EQUIPAMENTOS E COMPONENTES ELÉTRICOS E ELETRÔNICOS")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2.900,00</t>
        </is>
      </c>
      <c r="F94" s="4" t="inlineStr">
        <is>
          <t>150.00</t>
        </is>
      </c>
    </row>
    <row collapsed="false" customFormat="false" customHeight="false" hidden="false" ht="12.1" outlineLevel="0" r="95">
      <c r="A95" s="5" t="s">
        <f>=HYPERLINK("https://leilaoonline.net/lote/detalhe/14835", "085")</f>
      </c>
      <c r="B95" s="4" t="s">
        <f>=HYPERLINK("https://leilaoonline.net/lote/detalhe/14835", " SOBRESSALENTES CATERPILLAR")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850,00</t>
        </is>
      </c>
      <c r="F95" s="4" t="inlineStr">
        <is>
          <t>150.00</t>
        </is>
      </c>
    </row>
    <row collapsed="false" customFormat="false" customHeight="false" hidden="false" ht="12.1" outlineLevel="0" r="96">
      <c r="A96" s="5" t="s">
        <f>=HYPERLINK("https://leilaoonline.net/lote/detalhe/14841", "086")</f>
      </c>
      <c r="B96" s="4" t="s">
        <f>=HYPERLINK("https://leilaoonline.net/lote/detalhe/14841", " COMPONENTES DE VEDAÇÃO")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3.150,00</t>
        </is>
      </c>
      <c r="F96" s="4" t="inlineStr">
        <is>
          <t>150.00</t>
        </is>
      </c>
    </row>
    <row collapsed="false" customFormat="false" customHeight="false" hidden="false" ht="12.1" outlineLevel="0" r="97">
      <c r="A97" s="5" t="s">
        <f>=HYPERLINK("https://leilaoonline.net/lote/detalhe/14842", "087")</f>
      </c>
      <c r="B97" s="4" t="s">
        <f>=HYPERLINK("https://leilaoonline.net/lote/detalhe/14842", " COMPONENTES PARA IMPLEMENTOS AGRÍCOLAS")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2.650,00</t>
        </is>
      </c>
      <c r="F97" s="4" t="inlineStr">
        <is>
          <t>150.00</t>
        </is>
      </c>
    </row>
    <row collapsed="false" customFormat="false" customHeight="false" hidden="false" ht="12.1" outlineLevel="0" r="98">
      <c r="A98" s="5" t="s">
        <f>=HYPERLINK("https://leilaoonline.net/lote/detalhe/14843", "088")</f>
      </c>
      <c r="B98" s="4" t="s">
        <f>=HYPERLINK("https://leilaoonline.net/lote/detalhe/14843", " PEÇAS E COMPONENTES PARA REBOQUES E CARROCERIAS")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2.850,00</t>
        </is>
      </c>
      <c r="F98" s="4" t="inlineStr">
        <is>
          <t>150.00</t>
        </is>
      </c>
    </row>
    <row collapsed="false" customFormat="false" customHeight="false" hidden="false" ht="12.1" outlineLevel="0" r="99">
      <c r="A99" s="5" t="s">
        <f>=HYPERLINK("https://leilaoonline.net/lote/detalhe/14845", "089")</f>
      </c>
      <c r="B99" s="4" t="s">
        <f>=HYPERLINK("https://leilaoonline.net/lote/detalhe/14845", " COMPONENTES PARA COLHEITADEIRAS JOHN DEERE E SANTAL")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4.550,00</t>
        </is>
      </c>
      <c r="F99" s="4" t="inlineStr">
        <is>
          <t>150.00</t>
        </is>
      </c>
    </row>
    <row collapsed="false" customFormat="false" customHeight="false" hidden="false" ht="12.1" outlineLevel="0" r="100">
      <c r="A100" s="5" t="s">
        <f>=HYPERLINK("https://leilaoonline.net/lote/detalhe/14844", "090")</f>
      </c>
      <c r="B100" s="4" t="s">
        <f>=HYPERLINK("https://leilaoonline.net/lote/detalhe/14844", " COMPONENTES PARA COLHEITADEIRAS CASE")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19.050,00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=HYPERLINK("https://leilaoonline.net/lote/detalhe/14846", "091")</f>
      </c>
      <c r="B101" s="4" t="s">
        <f>=HYPERLINK("https://leilaoonline.net/lote/detalhe/14846", " COMPONENTES PARA COLHEITADEIRAS CAMECO")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1.700,00</t>
        </is>
      </c>
      <c r="F101" s="4" t="inlineStr">
        <is>
          <t>150.00</t>
        </is>
      </c>
    </row>
    <row collapsed="false" customFormat="false" customHeight="false" hidden="false" ht="12.1" outlineLevel="0" r="102">
      <c r="A102" s="5" t="s">
        <f>=HYPERLINK("https://leilaoonline.net/lote/detalhe/14847", "092")</f>
      </c>
      <c r="B102" s="4" t="s">
        <f>=HYPERLINK("https://leilaoonline.net/lote/detalhe/14847", " PEÇAS E COMPONENTES PARA TRATORES FORD E JOHN DEERE")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2.550,00</t>
        </is>
      </c>
      <c r="F102" s="4" t="inlineStr">
        <is>
          <t>150.00</t>
        </is>
      </c>
    </row>
    <row collapsed="false" customFormat="false" customHeight="false" hidden="false" ht="12.1" outlineLevel="0" r="103">
      <c r="A103" s="5" t="s">
        <f>=HYPERLINK("https://leilaoonline.net/lote/detalhe/14848", "093")</f>
      </c>
      <c r="B103" s="4" t="s">
        <f>=HYPERLINK("https://leilaoonline.net/lote/detalhe/14848", " PEÇAS E COMPONENTES PARA TRATORES CASE")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6.850,00</t>
        </is>
      </c>
      <c r="F103" s="4" t="inlineStr">
        <is>
          <t>150.00</t>
        </is>
      </c>
    </row>
    <row collapsed="false" customFormat="false" customHeight="false" hidden="false" ht="12.1" outlineLevel="0" r="104">
      <c r="A104" s="5" t="s">
        <f>=HYPERLINK("https://leilaoonline.net/lote/detalhe/14849", "094")</f>
      </c>
      <c r="B104" s="4" t="s">
        <f>=HYPERLINK("https://leilaoonline.net/lote/detalhe/14849", " COMPONENTES PARA MOTORES DIESEL")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1.100,00</t>
        </is>
      </c>
      <c r="F104" s="4" t="inlineStr">
        <is>
          <t>150.00</t>
        </is>
      </c>
    </row>
    <row collapsed="false" customFormat="false" customHeight="false" hidden="false" ht="12.1" outlineLevel="0" r="105">
      <c r="A105" s="5" t="s">
        <f>=HYPERLINK("https://leilaoonline.net/lote/detalhe/14852", "095")</f>
      </c>
      <c r="B105" s="4" t="s">
        <f>=HYPERLINK("https://leilaoonline.net/lote/detalhe/14852", " PEÇAS E COMPONENTES PARA TRATORES MASSEY FERGUSON 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3.050,00</t>
        </is>
      </c>
      <c r="F105" s="4" t="inlineStr">
        <is>
          <t>150.00</t>
        </is>
      </c>
    </row>
    <row collapsed="false" customFormat="false" customHeight="false" hidden="false" ht="12.1" outlineLevel="0" r="106">
      <c r="A106" s="5" t="s">
        <f>=HYPERLINK("https://leilaoonline.net/lote/detalhe/14850", "096")</f>
      </c>
      <c r="B106" s="4" t="s">
        <f>=HYPERLINK("https://leilaoonline.net/lote/detalhe/14850", " PEÇAS E COMPONENTES PARA TRATORES VALTRA")</f>
      </c>
      <c r="C106" s="4" t="inlineStr">
        <is>
          <t>Vendido</t>
        </is>
      </c>
      <c r="D106" s="4" t="inlineStr">
        <is>
          <t>1</t>
        </is>
      </c>
      <c r="E106" s="5" t="inlineStr">
        <is>
          <t>3.500,00</t>
        </is>
      </c>
      <c r="F106" s="4" t="inlineStr">
        <is>
          <t>150.00</t>
        </is>
      </c>
    </row>
    <row collapsed="false" customFormat="false" customHeight="false" hidden="false" ht="12.1" outlineLevel="0" r="107">
      <c r="A107" s="5" t="s">
        <f>=HYPERLINK("https://leilaoonline.net/lote/detalhe/14851", "097")</f>
      </c>
      <c r="B107" s="4" t="s">
        <f>=HYPERLINK("https://leilaoonline.net/lote/detalhe/14851", " SOBRESSALENTES PARA FORD E VW")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2.200,00</t>
        </is>
      </c>
      <c r="F107" s="4" t="inlineStr">
        <is>
          <t>150.00</t>
        </is>
      </c>
    </row>
    <row collapsed="false" customFormat="false" customHeight="false" hidden="false" ht="12.1" outlineLevel="0" r="108">
      <c r="A108" s="5" t="s">
        <f>=HYPERLINK("https://leilaoonline.net/lote/detalhe/14854", "098")</f>
      </c>
      <c r="B108" s="4" t="s">
        <f>=HYPERLINK("https://leilaoonline.net/lote/detalhe/14854", " SOBRESSALENTES PARA CAMINHÕES MERCEDES BENZ")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1.100,00</t>
        </is>
      </c>
      <c r="F108" s="4" t="inlineStr">
        <is>
          <t>150.00</t>
        </is>
      </c>
    </row>
    <row collapsed="false" customFormat="false" customHeight="false" hidden="false" ht="12.1" outlineLevel="0" r="109">
      <c r="A109" s="5" t="s">
        <f>=HYPERLINK("https://leilaoonline.net/lote/detalhe/14853", "099")</f>
      </c>
      <c r="B109" s="4" t="s">
        <f>=HYPERLINK("https://leilaoonline.net/lote/detalhe/14853", " SOBRESSALENTES PARA CAMINHÕES VOLVO")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3.100,00</t>
        </is>
      </c>
      <c r="F109" s="4" t="inlineStr">
        <is>
          <t>150.00</t>
        </is>
      </c>
    </row>
    <row collapsed="false" customFormat="false" customHeight="false" hidden="false" ht="12.1" outlineLevel="0" r="110">
      <c r="A110" s="5" t="s">
        <f>=HYPERLINK("https://leilaoonline.net/lote/detalhe/14855", "100")</f>
      </c>
      <c r="B110" s="4" t="s">
        <f>=HYPERLINK("https://leilaoonline.net/lote/detalhe/14855", " SOBRESSALENTES PARA CAMINHÕES SCANIA")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7.150,00</t>
        </is>
      </c>
      <c r="F110" s="4" t="inlineStr">
        <is>
          <t>150.00</t>
        </is>
      </c>
    </row>
    <row collapsed="false" customFormat="false" customHeight="false" hidden="false" ht="12.1" outlineLevel="0" r="111">
      <c r="A111" s="5" t="s">
        <f>=HYPERLINK("https://leilaoonline.net/lote/detalhe/14856", "101")</f>
      </c>
      <c r="B111" s="4" t="s">
        <f>=HYPERLINK("https://leilaoonline.net/lote/detalhe/14856", " ROLAMENTOS E ACESSÓRIOS")</f>
      </c>
      <c r="C111" s="4" t="inlineStr">
        <is>
          <t>Vendido</t>
        </is>
      </c>
      <c r="D111" s="4" t="inlineStr">
        <is>
          <t>17</t>
        </is>
      </c>
      <c r="E111" s="5" t="inlineStr">
        <is>
          <t>3.300,00</t>
        </is>
      </c>
      <c r="F111" s="4" t="inlineStr">
        <is>
          <t>150.00</t>
        </is>
      </c>
    </row>
    <row collapsed="false" customFormat="false" customHeight="false" hidden="false" ht="12.1" outlineLevel="0" r="112">
      <c r="A112" s="5" t="s">
        <f>=HYPERLINK("https://leilaoonline.net/lote/detalhe/14857", "102")</f>
      </c>
      <c r="B112" s="4" t="s">
        <f>=HYPERLINK("https://leilaoonline.net/lote/detalhe/14857", " SOBRESSALENTES DIVERSOS")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6.700,00</t>
        </is>
      </c>
      <c r="F112" s="4" t="inlineStr">
        <is>
          <t>150.00</t>
        </is>
      </c>
    </row>
    <row collapsed="false" customFormat="false" customHeight="false" hidden="false" ht="12.1" outlineLevel="0" r="113">
      <c r="A113" s="5" t="s">
        <f>=HYPERLINK("https://leilaoonline.net/lote/detalhe/14858", "103")</f>
      </c>
      <c r="B113" s="4" t="s">
        <f>=HYPERLINK("https://leilaoonline.net/lote/detalhe/14858", " EQUIPAMENTOS E INSTRUMENTOS DE MEDICAO                      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600,00</t>
        </is>
      </c>
      <c r="F113" s="4" t="inlineStr">
        <is>
          <t>150.00</t>
        </is>
      </c>
    </row>
    <row collapsed="false" customFormat="false" customHeight="false" hidden="false" ht="12.1" outlineLevel="0" r="114">
      <c r="A114" s="5" t="s">
        <f>=HYPERLINK("https://leilaoonline.net/lote/detalhe/14862", "104")</f>
      </c>
      <c r="B114" s="4" t="s">
        <f>=HYPERLINK("https://leilaoonline.net/lote/detalhe/14862", " MATERIAIS DE FIXAÇÃO")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700,00</t>
        </is>
      </c>
      <c r="F114" s="4" t="inlineStr">
        <is>
          <t>150.00</t>
        </is>
      </c>
    </row>
    <row collapsed="false" customFormat="false" customHeight="false" hidden="false" ht="12.1" outlineLevel="0" r="115">
      <c r="A115" s="5" t="s">
        <f>=HYPERLINK("https://leilaoonline.net/lote/detalhe/14864", "105")</f>
      </c>
      <c r="B115" s="4" t="s">
        <f>=HYPERLINK("https://leilaoonline.net/lote/detalhe/14864", " ELETRODOS E ARAMES")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1.900,00</t>
        </is>
      </c>
      <c r="F115" s="4" t="inlineStr">
        <is>
          <t>150.00</t>
        </is>
      </c>
    </row>
    <row collapsed="false" customFormat="false" customHeight="false" hidden="false" ht="12.1" outlineLevel="0" r="116">
      <c r="A116" s="5" t="s">
        <f>=HYPERLINK("https://leilaoonline.net/lote/detalhe/14865", "106")</f>
      </c>
      <c r="B116" s="4" t="s">
        <f>=HYPERLINK("https://leilaoonline.net/lote/detalhe/14865", " MATERIAL HIDRÁULICO")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2.250,00</t>
        </is>
      </c>
      <c r="F116" s="4" t="inlineStr">
        <is>
          <t>150.00</t>
        </is>
      </c>
    </row>
    <row collapsed="false" customFormat="false" customHeight="false" hidden="false" ht="12.1" outlineLevel="0" r="117">
      <c r="A117" s="5" t="s">
        <f>=HYPERLINK("https://leilaoonline.net/lote/detalhe/14866", "107")</f>
      </c>
      <c r="B117" s="4" t="s">
        <f>=HYPERLINK("https://leilaoonline.net/lote/detalhe/14866", " UNIFORMES E MATERIAL DE PAPELARIA")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350,00</t>
        </is>
      </c>
      <c r="F117" s="4" t="inlineStr">
        <is>
          <t>150.00</t>
        </is>
      </c>
    </row>
    <row collapsed="false" customFormat="false" customHeight="false" hidden="false" ht="12.1" outlineLevel="0" r="118">
      <c r="A118" s="5" t="s">
        <f>=HYPERLINK("https://leilaoonline.net/lote/detalhe/14867", "108")</f>
      </c>
      <c r="B118" s="4" t="s">
        <f>=HYPERLINK("https://leilaoonline.net/lote/detalhe/14867", " COMPONENTES PARA TURBINAS A VAPOR E DIVERSAS")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1.600,00</t>
        </is>
      </c>
      <c r="F118" s="4" t="inlineStr">
        <is>
          <t>150.00</t>
        </is>
      </c>
    </row>
    <row collapsed="false" customFormat="false" customHeight="false" hidden="false" ht="12.1" outlineLevel="0" r="119">
      <c r="A119" s="5" t="s">
        <f>=HYPERLINK("https://leilaoonline.net/lote/detalhe/14868", "109")</f>
      </c>
      <c r="B119" s="4" t="s">
        <f>=HYPERLINK("https://leilaoonline.net/lote/detalhe/14868", " BARRAS, CHAPAS, CONEXÕES E TUBOS")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3.850,00</t>
        </is>
      </c>
      <c r="F119" s="4" t="inlineStr">
        <is>
          <t>150.00</t>
        </is>
      </c>
    </row>
    <row collapsed="false" customFormat="false" customHeight="false" hidden="false" ht="12.1" outlineLevel="0" r="120">
      <c r="A120" s="5" t="s">
        <f>=HYPERLINK("https://leilaoonline.net/lote/detalhe/14869", "110")</f>
      </c>
      <c r="B120" s="4" t="s">
        <f>=HYPERLINK("https://leilaoonline.net/lote/detalhe/14869", " ROLETES E OUTROS")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4.150,00</t>
        </is>
      </c>
      <c r="F120" s="4" t="inlineStr">
        <is>
          <t>150.00</t>
        </is>
      </c>
    </row>
    <row collapsed="false" customFormat="false" customHeight="false" hidden="false" ht="12.1" outlineLevel="0" r="121">
      <c r="A121" s="5" t="s">
        <f>=HYPERLINK("https://leilaoonline.net/lote/detalhe/14873", "111")</f>
      </c>
      <c r="B121" s="4" t="s">
        <f>=HYPERLINK("https://leilaoonline.net/lote/detalhe/14873", " EQUIPAMENTOS COMPONENTES ACESSORIOS DE PLANTADEIRAS         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1.200,00</t>
        </is>
      </c>
      <c r="F121" s="4" t="inlineStr">
        <is>
          <t>150.00</t>
        </is>
      </c>
    </row>
    <row collapsed="false" customFormat="false" customHeight="false" hidden="false" ht="12.1" outlineLevel="0" r="122">
      <c r="A122" s="5" t="s">
        <f>=HYPERLINK("https://leilaoonline.net/lote/detalhe/14872", "112")</f>
      </c>
      <c r="B122" s="4" t="s">
        <f>=HYPERLINK("https://leilaoonline.net/lote/detalhe/14872", " REDUTORES VELOCIDADE CONVERSORES TORQUE E CAIXAS MUDANCA UND UNIVALEM    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9.150,00</t>
        </is>
      </c>
      <c r="F122" s="4" t="inlineStr">
        <is>
          <t>150.00</t>
        </is>
      </c>
    </row>
    <row collapsed="false" customFormat="false" customHeight="false" hidden="false" ht="12.1" outlineLevel="0" r="123">
      <c r="A123" s="5" t="s">
        <f>=HYPERLINK("https://leilaoonline.net/lote/detalhe/14861", "113")</f>
      </c>
      <c r="B123" s="4" t="s">
        <f>=HYPERLINK("https://leilaoonline.net/lote/detalhe/14861", " VALVULAS AUTOMATICAS, DE SEGURANÇA, MANUAIS E ACESSORIOS  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1.200,00</t>
        </is>
      </c>
      <c r="F123" s="4" t="inlineStr">
        <is>
          <t>150.00</t>
        </is>
      </c>
    </row>
    <row collapsed="false" customFormat="false" customHeight="false" hidden="false" ht="12.1" outlineLevel="0" r="124">
      <c r="A124" s="5" t="s">
        <f>=HYPERLINK("https://leilaoonline.net/lote/detalhe/14859", "114")</f>
      </c>
      <c r="B124" s="4" t="s">
        <f>=HYPERLINK("https://leilaoonline.net/lote/detalhe/14859", " TRANSFORMADORES, EQUIPAMENTOS E COMPONENTES ELÉTRICOS E ELETRÔNICOS")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4.750,00</t>
        </is>
      </c>
      <c r="F124" s="4" t="inlineStr">
        <is>
          <t>150.00</t>
        </is>
      </c>
    </row>
    <row collapsed="false" customFormat="false" customHeight="false" hidden="false" ht="12.1" outlineLevel="0" r="125">
      <c r="A125" s="5" t="s">
        <f>=HYPERLINK("https://leilaoonline.net/lote/detalhe/14860", "115")</f>
      </c>
      <c r="B125" s="4" t="s">
        <f>=HYPERLINK("https://leilaoonline.net/lote/detalhe/14860", " PEÇAS E COMPONENTES PARA REBOQUES, CARROCERIAS E CARREGADEIRAS")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1.250,00</t>
        </is>
      </c>
      <c r="F125" s="4" t="inlineStr">
        <is>
          <t>150.00</t>
        </is>
      </c>
    </row>
    <row collapsed="false" customFormat="false" customHeight="false" hidden="false" ht="12.1" outlineLevel="0" r="126">
      <c r="A126" s="5" t="s">
        <f>=HYPERLINK("https://leilaoonline.net/lote/detalhe/14863", "116")</f>
      </c>
      <c r="B126" s="4" t="s">
        <f>=HYPERLINK("https://leilaoonline.net/lote/detalhe/14863", " COMPONENTES PARA BOMBAS CENTRÍFUGAS E HELICOIDAIS")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6.650,00</t>
        </is>
      </c>
      <c r="F126" s="4" t="inlineStr">
        <is>
          <t>150.00</t>
        </is>
      </c>
    </row>
    <row collapsed="false" customFormat="false" customHeight="false" hidden="false" ht="12.1" outlineLevel="0" r="127">
      <c r="A127" s="5" t="s">
        <f>=HYPERLINK("https://leilaoonline.net/lote/detalhe/14871", "117")</f>
      </c>
      <c r="B127" s="4" t="s">
        <f>=HYPERLINK("https://leilaoonline.net/lote/detalhe/14871", " COMPONENTES PARA IMPLEMENTOS AGRÍCOLAS")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3.550,00</t>
        </is>
      </c>
      <c r="F127" s="4" t="inlineStr">
        <is>
          <t>150.00</t>
        </is>
      </c>
    </row>
    <row collapsed="false" customFormat="false" customHeight="false" hidden="false" ht="12.1" outlineLevel="0" r="128">
      <c r="A128" s="5" t="s">
        <f>=HYPERLINK("https://leilaoonline.net/lote/detalhe/14870", "118")</f>
      </c>
      <c r="B128" s="4" t="s">
        <f>=HYPERLINK("https://leilaoonline.net/lote/detalhe/14870", " COMPONENTES DE VEDAÇÃO")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4.500,00</t>
        </is>
      </c>
      <c r="F128" s="4" t="inlineStr">
        <is>
          <t>150.00</t>
        </is>
      </c>
    </row>
    <row collapsed="false" customFormat="false" customHeight="false" hidden="false" ht="12.1" outlineLevel="0" r="129">
      <c r="A129" s="5" t="s">
        <f>=HYPERLINK("https://leilaoonline.net/lote/detalhe/14876", "119")</f>
      </c>
      <c r="B129" s="4" t="s">
        <f>=HYPERLINK("https://leilaoonline.net/lote/detalhe/14876", " COMPONENTES PARA COLHEITADEIRAS JOHN DEERE")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4.750,00</t>
        </is>
      </c>
      <c r="F129" s="4" t="inlineStr">
        <is>
          <t>150.00</t>
        </is>
      </c>
    </row>
    <row collapsed="false" customFormat="false" customHeight="false" hidden="false" ht="12.1" outlineLevel="0" r="130">
      <c r="A130" s="5" t="s">
        <f>=HYPERLINK("https://leilaoonline.net/lote/detalhe/14874", "120")</f>
      </c>
      <c r="B130" s="4" t="s">
        <f>=HYPERLINK("https://leilaoonline.net/lote/detalhe/14874", " COMPONENTES PARA COLHEITADEIRAS CASE")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35.800,00</t>
        </is>
      </c>
      <c r="F130" s="4" t="inlineStr">
        <is>
          <t>150.00</t>
        </is>
      </c>
    </row>
    <row collapsed="false" customFormat="false" customHeight="false" hidden="false" ht="12.1" outlineLevel="0" r="131">
      <c r="A131" s="5" t="s">
        <f>=HYPERLINK("https://leilaoonline.net/lote/detalhe/14880", "121")</f>
      </c>
      <c r="B131" s="4" t="s">
        <f>=HYPERLINK("https://leilaoonline.net/lote/detalhe/14880", " COMPONENTES PARA COLHEITADEIRAS CAMECO")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5.000,00</t>
        </is>
      </c>
      <c r="F131" s="4" t="inlineStr">
        <is>
          <t>150.00</t>
        </is>
      </c>
    </row>
    <row collapsed="false" customFormat="false" customHeight="false" hidden="false" ht="12.1" outlineLevel="0" r="132">
      <c r="A132" s="5" t="s">
        <f>=HYPERLINK("https://leilaoonline.net/lote/detalhe/14878", "122")</f>
      </c>
      <c r="B132" s="4" t="s">
        <f>=HYPERLINK("https://leilaoonline.net/lote/detalhe/14878", " SOBRESSALENTES CATERPILLAR")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6.650,00</t>
        </is>
      </c>
      <c r="F132" s="4" t="inlineStr">
        <is>
          <t>150.00</t>
        </is>
      </c>
    </row>
    <row collapsed="false" customFormat="false" customHeight="false" hidden="false" ht="12.1" outlineLevel="0" r="133">
      <c r="A133" s="5" t="s">
        <f>=HYPERLINK("https://leilaoonline.net/lote/detalhe/14875", "123")</f>
      </c>
      <c r="B133" s="4" t="s">
        <f>=HYPERLINK("https://leilaoonline.net/lote/detalhe/14875", " PEÇAS E COMPONENTES PARA TRATORES VALTRA")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3.450,00</t>
        </is>
      </c>
      <c r="F133" s="4" t="inlineStr">
        <is>
          <t>150.00</t>
        </is>
      </c>
    </row>
    <row collapsed="false" customFormat="false" customHeight="false" hidden="false" ht="12.1" outlineLevel="0" r="134">
      <c r="A134" s="5" t="s">
        <f>=HYPERLINK("https://leilaoonline.net/lote/detalhe/14879", "124")</f>
      </c>
      <c r="B134" s="4" t="s">
        <f>=HYPERLINK("https://leilaoonline.net/lote/detalhe/14879", " PEÇAS E COMPONENTES PARA TRATORES MF, FORD, CBT E JOHN DEERE")</f>
      </c>
      <c r="C134" s="4" t="inlineStr">
        <is>
          <t>Não vendido</t>
        </is>
      </c>
      <c r="D134" s="4" t="inlineStr">
        <is>
          <t>1</t>
        </is>
      </c>
      <c r="E134" s="5" t="inlineStr">
        <is>
          <t>2.050,00</t>
        </is>
      </c>
      <c r="F134" s="4" t="inlineStr">
        <is>
          <t>150.00</t>
        </is>
      </c>
    </row>
    <row collapsed="false" customFormat="false" customHeight="false" hidden="false" ht="12.1" outlineLevel="0" r="135">
      <c r="A135" s="5" t="s">
        <f>=HYPERLINK("https://leilaoonline.net/lote/detalhe/14877", "125")</f>
      </c>
      <c r="B135" s="4" t="s">
        <f>=HYPERLINK("https://leilaoonline.net/lote/detalhe/14877", " PEÇAS E COMPONENTES PARA TRATORES CASE")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2.550,00</t>
        </is>
      </c>
      <c r="F135" s="4" t="inlineStr">
        <is>
          <t>150.00</t>
        </is>
      </c>
    </row>
    <row collapsed="false" customFormat="false" customHeight="false" hidden="false" ht="12.1" outlineLevel="0" r="136">
      <c r="A136" s="5" t="s">
        <f>=HYPERLINK("https://leilaoonline.net/lote/detalhe/14881", "126")</f>
      </c>
      <c r="B136" s="4" t="s">
        <f>=HYPERLINK("https://leilaoonline.net/lote/detalhe/14881", " SOBRESSALENTES PARA CAMINHÕES MERCEDES BENZ E OUTROS")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4.850,00</t>
        </is>
      </c>
      <c r="F136" s="4" t="inlineStr">
        <is>
          <t>150.00</t>
        </is>
      </c>
    </row>
    <row collapsed="false" customFormat="false" customHeight="false" hidden="false" ht="12.1" outlineLevel="0" r="137">
      <c r="A137" s="5" t="s">
        <f>=HYPERLINK("https://leilaoonline.net/lote/detalhe/14882", "127")</f>
      </c>
      <c r="B137" s="4" t="s">
        <f>=HYPERLINK("https://leilaoonline.net/lote/detalhe/14882", " SOBRESSALENTES PARA CAMINHÕES SCANIA, VOLVO E VW")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4.850,00</t>
        </is>
      </c>
      <c r="F137" s="4" t="inlineStr">
        <is>
          <t>150.00</t>
        </is>
      </c>
    </row>
    <row collapsed="false" customFormat="false" customHeight="false" hidden="false" ht="12.1" outlineLevel="0" r="138">
      <c r="A138" s="5" t="s">
        <f>=HYPERLINK("https://leilaoonline.net/lote/detalhe/14883", "128")</f>
      </c>
      <c r="B138" s="4" t="s">
        <f>=HYPERLINK("https://leilaoonline.net/lote/detalhe/14883", " ROLAMENTOS, MANCAIS E ACESSÓRIOS")</f>
      </c>
      <c r="C138" s="4" t="inlineStr">
        <is>
          <t>Vendido</t>
        </is>
      </c>
      <c r="D138" s="4" t="inlineStr">
        <is>
          <t>19</t>
        </is>
      </c>
      <c r="E138" s="5" t="inlineStr">
        <is>
          <t>5.650,00</t>
        </is>
      </c>
      <c r="F138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2026-08-15T00:33:18.00Z</dcterms:created>
  <dc:creator>Tellks Tecnologia</dc:creator>
  <cp:revision>0</cp:revision>
</cp:coreProperties>
</file>