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ANTIGUIDADES: 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=HYPERLINK("https://leilaoonline.net/lote/detalhe/228867", "000")</f>
      </c>
      <c r="B11" s="4" t="s">
        <f>=HYPERLINK("https://leilaoonline.net/lote/detalhe/228867",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=HYPERLINK("https://leilaoonline.net/lote/detalhe/228901", "001")</f>
      </c>
      <c r="B12" s="4" t="s">
        <f>=HYPERLINK("https://leilaoonline.net/lote/detalhe/228901",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=HYPERLINK("https://leilaoonline.net/lote/detalhe/228887", "002")</f>
      </c>
      <c r="B13" s="4" t="s">
        <f>=HYPERLINK("https://leilaoonline.net/lote/detalhe/228887",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=HYPERLINK("https://leilaoonline.net/lote/detalhe/228905", "009")</f>
      </c>
      <c r="B14" s="4" t="s">
        <f>=HYPERLINK("https://leilaoonline.net/lote/detalhe/228905", " BICICLETA ANTIGA, DÉCADA DE 1960.MIRIM RELÍQUIA P/ COLECIONADORES")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=HYPERLINK("https://leilaoonline.net/lote/detalhe/228883", "010")</f>
      </c>
      <c r="B15" s="4" t="s">
        <f>=HYPERLINK("https://leilaoonline.net/lote/detalhe/228883", " Vespa Piagio 1961 ( placa com o mesmo ano).Funcionado, documento em dia, placa cinza.Motor cadastrado 200 Cc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=HYPERLINK("https://leilaoonline.net/lote/detalhe/228882", "012")</f>
      </c>
      <c r="B16" s="4" t="s">
        <f>=HYPERLINK("https://leilaoonline.net/lote/detalhe/228882", " Vespa 1963. Completa, placa cinza. Motor original. Polida. Revisada.")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=HYPERLINK("https://leilaoonline.net/lote/detalhe/228902", "014")</f>
      </c>
      <c r="B17" s="4" t="s">
        <f>=HYPERLINK("https://leilaoonline.net/lote/detalhe/228902", " CALOICROSS FREESTYLE ARO 20  DÉCADA DE 1980RELÍQUIA P/ COLECIONADORES.")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=HYPERLINK("https://leilaoonline.net/lote/detalhe/228903", "016")</f>
      </c>
      <c r="B18" s="4" t="s">
        <f>=HYPERLINK("https://leilaoonline.net/lote/detalhe/228903", " LAMBRETTA XISPA DÉCADA DE 1970 PLACA AMARELA (SEM DOCUMENTOS ) (CARCAÇA), P/ RESTAURAÇÃO OU PEÇAS.ORNAMENTAL, P/ ENFEITE DE AMBIENTES OU EVENTOS.")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=HYPERLINK("https://leilaoonline.net/lote/detalhe/228866", "017")</f>
      </c>
      <c r="B19" s="4" t="s">
        <f>=HYPERLINK("https://leilaoonline.net/lote/detalhe/228866", "CAMINHÃO ANTIGO FORD AMARELO da Década de 50/60. Sem Doc. Veic Ornamental, P/ Restauração/ Exposição/ Eventos/ Relíquia P/ Colecionadores. ( No estado)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=HYPERLINK("https://leilaoonline.net/lote/detalhe/228904", "018")</f>
      </c>
      <c r="B20" s="4" t="s">
        <f>=HYPERLINK("https://leilaoonline.net/lote/detalhe/228904", " LAMBRETTA XISPA MOTOR ORIGINAL COMPLETO DÉCADA DE 1970, P/ RESTAURAÇÃO/  ( SEM DOCUMENTOS) ORNAMENTAL P/ ENFEITE DE AMBIENTES OU EVENTOS.")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=HYPERLINK("https://leilaoonline.net/lote/detalhe/228893", "020")</f>
      </c>
      <c r="B21" s="4" t="s">
        <f>=HYPERLINK("https://leilaoonline.net/lote/detalhe/228893", "Fiat 600.  Ano 1969. Original. Veículo ornamental. SEM DOCUMENTO.")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=HYPERLINK("https://leilaoonline.net/lote/detalhe/228884", "022")</f>
      </c>
      <c r="B22" s="4" t="s">
        <f>=HYPERLINK("https://leilaoonline.net/lote/detalhe/228884", "[ VÍDEO ] Caixa de coca cola antiga de madeira com as garrafas")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=HYPERLINK("https://leilaoonline.net/lote/detalhe/228895", "023")</f>
      </c>
      <c r="B23" s="4" t="s">
        <f>=HYPERLINK("https://leilaoonline.net/lote/detalhe/228895", " Máquina de costura década de 40 usada na guerra.")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=HYPERLINK("https://leilaoonline.net/lote/detalhe/228885", "024")</f>
      </c>
      <c r="B24" s="4" t="s">
        <f>=HYPERLINK("https://leilaoonline.net/lote/detalhe/228885", "Sela da época, corda de couro cru, Reio de couro cru, Freio de couro cru. Bachero. Cavalete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=HYPERLINK("https://leilaoonline.net/lote/detalhe/228875", "025")</f>
      </c>
      <c r="B25" s="4" t="s">
        <f>=HYPERLINK("https://leilaoonline.net/lote/detalhe/228875", " Caixa de transporte de alimentos aéreos em alumínio da Air Canadá")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=HYPERLINK("https://leilaoonline.net/lote/detalhe/228886", "026")</f>
      </c>
      <c r="B26" s="4" t="s">
        <f>=HYPERLINK("https://leilaoonline.net/lote/detalhe/228886", "[ VÍDEO ] Pelota antiga do câmbio do opala SS")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=HYPERLINK("https://leilaoonline.net/lote/detalhe/228894", "028")</f>
      </c>
      <c r="B27" s="4" t="s">
        <f>=HYPERLINK("https://leilaoonline.net/lote/detalhe/228894", "CAMINHÃO CAÇAMBA MB 2220. TRAÇADO. ANO 1989")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=HYPERLINK("https://leilaoonline.net/lote/detalhe/228897", "031")</f>
      </c>
      <c r="B28" s="4" t="s">
        <f>=HYPERLINK("https://leilaoonline.net/lote/detalhe/228897", "Mesa de Tênis de mesa Antiga.  Tamanho Oficial, 2,72 X 1,52,  Original, dobrável.conforme fotos")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=HYPERLINK("https://leilaoonline.net/lote/detalhe/228896", "033")</f>
      </c>
      <c r="B29" s="4" t="s">
        <f>=HYPERLINK("https://leilaoonline.net/lote/detalhe/228896", " LOTE C/ 04 ROLOS DE FILMES ANTIGOS")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=HYPERLINK("https://leilaoonline.net/lote/detalhe/228874", "035")</f>
      </c>
      <c r="B30" s="4" t="s">
        <f>=HYPERLINK("https://leilaoonline.net/lote/detalhe/228874", " Geladeira Frigidaire 1943.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=HYPERLINK("https://leilaoonline.net/lote/detalhe/228869", "039")</f>
      </c>
      <c r="B31" s="4" t="s">
        <f>=HYPERLINK("https://leilaoonline.net/lote/detalhe/228869", " COLEÇÃO CONTENDO 31 CINZEIROS ANTIGOS, DIVERSOS MODELOS, EM PORCELANA FINA E VIDRO, CERAMICA  E OUTROS ,PARA COLECINADORES. C-02")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=HYPERLINK("https://leilaoonline.net/lote/detalhe/228870", "041")</f>
      </c>
      <c r="B32" s="4" t="s">
        <f>=HYPERLINK("https://leilaoonline.net/lote/detalhe/228870", " BALANÇA ANTIGA, VISOR DE QUILOGRAMAS REDONDO, RELÍQUIA PARA COLECINADORES, ( NO ESTADO)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=HYPERLINK("https://leilaoonline.net/lote/detalhe/228871", "043")</f>
      </c>
      <c r="B33" s="4" t="s">
        <f>=HYPERLINK("https://leilaoonline.net/lote/detalhe/228871", " Lote único contendo: 01 liquidificador marca Arno super , 01 Arno Supermix copos de vidro, originais, 01 Moringas de Cerâmica e 01 Bebedouro de porcelana, ( no estado)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=HYPERLINK("https://leilaoonline.net/lote/detalhe/228872", "045")</f>
      </c>
      <c r="B34" s="4" t="s">
        <f>=HYPERLINK("https://leilaoonline.net/lote/detalhe/228872", " Lote de latas antigas, sendo: 11 latas , Leite em pó Glória  e outras conforme fotos Relíquia para COLECIONADORES ( no estado) conforme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=HYPERLINK("https://leilaoonline.net/lote/detalhe/228873", "047")</f>
      </c>
      <c r="B35" s="4" t="s">
        <f>=HYPERLINK("https://leilaoonline.net/lote/detalhe/228873", " Balança antiga madeira e ferro, Relíquia para COLECIONADORES ( no estado) conforme fotos, obs: ( O vaso não faz parte do lote)")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=HYPERLINK("https://leilaoonline.net/lote/detalhe/228900", "049")</f>
      </c>
      <c r="B36" s="4" t="s">
        <f>=HYPERLINK("https://leilaoonline.net/lote/detalhe/228900", "LOTE CONTENDO 100 CÉDULAS DE DINHEIRO ANTIGO ORIGINAL, DE VÁRIOS VALORES E ÉPOCAS,  EM EXCELENTE ESTADO DE CONSERVAÇÃO, RARIDADE PARA COLECIONADORES.")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=HYPERLINK("https://leilaoonline.net/lote/detalhe/228880", "053")</f>
      </c>
      <c r="B37" s="4" t="s">
        <f>=HYPERLINK("https://leilaoonline.net/lote/detalhe/228880", "LOTE CONTENDO 100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=HYPERLINK("https://leilaoonline.net/lote/detalhe/228881", "055")</f>
      </c>
      <c r="B38" s="4" t="s">
        <f>=HYPERLINK("https://leilaoonline.net/lote/detalhe/228881", "LOTE CONTENDO 100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=HYPERLINK("https://leilaoonline.net/lote/detalhe/228898", "059")</f>
      </c>
      <c r="B39" s="4" t="s">
        <f>=HYPERLINK("https://leilaoonline.net/lote/detalhe/228898", "LOTE CONTENDO 100 CÉDULAS DE DINHEIRO ANTIGO ORIGINAL, DE VÁRIOS VALORES E ÉPOCAS,  EM EXCELENTE ESTADO DE CONSERVAÇÃO, RARIDADE PARA COLECIONADORES.")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=HYPERLINK("https://leilaoonline.net/lote/detalhe/228878", "061")</f>
      </c>
      <c r="B40" s="4" t="s">
        <f>=HYPERLINK("https://leilaoonline.net/lote/detalhe/228878",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=HYPERLINK("https://leilaoonline.net/lote/detalhe/228889", "062")</f>
      </c>
      <c r="B41" s="4" t="s">
        <f>=HYPERLINK("https://leilaoonline.net/lote/detalhe/228889", " LOTE CONTENDO 300 UNIDADES APROX. DE MOSQUETÃO METÁLICOS, GANCHO P/ CHAVEIROS, BOLSAS, COLETES E VESTUÁRIOS EM GERAL VÁRIOS TAMANHOS E MODELOS ,  Conforme Fotos, P-02")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=HYPERLINK("https://leilaoonline.net/lote/detalhe/228891", "064")</f>
      </c>
      <c r="B42" s="4" t="s">
        <f>=HYPERLINK("https://leilaoonline.net/lote/detalhe/228891", " LOTE CONTENDO 1000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=HYPERLINK("https://leilaoonline.net/lote/detalhe/228890", "065")</f>
      </c>
      <c r="B43" s="4" t="s">
        <f>=HYPERLINK("https://leilaoonline.net/lote/detalhe/228890", " LOTE CONTENDO 1000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=HYPERLINK("https://leilaoonline.net/lote/detalhe/228888", "066")</f>
      </c>
      <c r="B44" s="4" t="s">
        <f>=HYPERLINK("https://leilaoonline.net/lote/detalhe/228888", " LOTE CONTENDO 1000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=HYPERLINK("https://leilaoonline.net/lote/detalhe/228892", "068")</f>
      </c>
      <c r="B45" s="4" t="s">
        <f>=HYPERLINK("https://leilaoonline.net/lote/detalhe/228892", "PEDAL CAR ANTIGO DÉCADA DE 1980, P/ COLECIONADORES. NO ESTADO CONFORME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=HYPERLINK("https://leilaoonline.net/lote/detalhe/228868", "069")</f>
      </c>
      <c r="B46" s="4" t="s">
        <f>=HYPERLINK("https://leilaoonline.net/lote/detalhe/228868", "[ VÍDEO ] Lote de itens Antigos. Sendo: 01 - Relógio De Ponto, 02-Relógios quadrados grandes, 01 - Campainha de elétrica de Sino.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=HYPERLINK("https://leilaoonline.net/lote/detalhe/228899", "071")</f>
      </c>
      <c r="B47" s="4" t="s">
        <f>=HYPERLINK("https://leilaoonline.net/lote/detalhe/228899", "LOTE CONTENDO 100 CÉDULAS DE DINHEIRO ANTIGO ORIGINAL, DE VÁRIOS VALORES E ÉPOCAS,  EM EXCELENTE ESTADO DE CONSERVAÇÃO, RARIDADE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=HYPERLINK("https://leilaoonline.net/lote/detalhe/228876", "073")</f>
      </c>
      <c r="B48" s="4" t="s">
        <f>=HYPERLINK("https://leilaoonline.net/lote/detalhe/228876", " Antigo galão de combustível americano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=HYPERLINK("https://leilaoonline.net/lote/detalhe/228879", "075")</f>
      </c>
      <c r="B49" s="4" t="s">
        <f>=HYPERLINK("https://leilaoonline.net/lote/detalhe/228879", "LOTE CONTENDO 100 CÉDULAS DE DINHEIRO ANTIGO ORIGINAL, DE VÁRIOS VALORES E ÉPOCAS,  EM EXCELENTE ESTADO DE CONSERVAÇÃO, RARIDADE PARA COLECIONADORES.")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=HYPERLINK("https://leilaoonline.net/lote/detalhe/228877", "077")</f>
      </c>
      <c r="B50" s="4" t="s">
        <f>=HYPERLINK("https://leilaoonline.net/lote/detalhe/228877", " Mini Geladeira da Marca cônsul na cor amarela, anos 60. peça restaurada e com compressor novo. 69x54x55 cm Excelente estado de conservação, Peça de coleção")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=HYPERLINK("https://leilaoonline.net/lote/detalhe/228906", "078")</f>
      </c>
      <c r="B51" s="4" t="s">
        <f>=HYPERLINK("https://leilaoonline.net/lote/detalhe/228906", " Piano Bechstein 1911/1912 meia cauda Ano restauro total 2022 /Restauro dentro dos padrões do fabricante e peças da época")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=HYPERLINK("https://leilaoonline.net/lote/detalhe/228907", "079")</f>
      </c>
      <c r="B52" s="4" t="s">
        <f>=HYPERLINK("https://leilaoonline.net/lote/detalhe/228907", " Livro A Divina Comédia Edição - 1955 - Autor Dante Alighieri - Editora Calcadense 350 páginas Livro em bom estado de conservação, páginas ligeiramentes amareladas devido a ação do tempo.")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=HYPERLINK("https://leilaoonline.net/lote/detalhe/228909", "080")</f>
      </c>
      <c r="B53" s="4" t="s">
        <f>=HYPERLINK("https://leilaoonline.net/lote/detalhe/228909", " Cadeira barbeiro antiga Marca Irmãos Cpaniele. Pecas com marcas do tempo.Peça dos anos 20 / 30 1920 a 1930 Não testado funcionamento")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=HYPERLINK("https://leilaoonline.net/lote/detalhe/228908", "081")</f>
      </c>
      <c r="B54" s="4" t="s">
        <f>=HYPERLINK("https://leilaoonline.net/lote/detalhe/228908", " Maquina Calcular Antiga Original - Odhiner Peça não restaurada em funcionamentoNúmero da Peça 239.883.069 Made in SwedenPeça original em bom estado de conservação Alguns desgastes devido a ação do tempo")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=HYPERLINK("https://leilaoonline.net/lote/detalhe/228912", "082")</f>
      </c>
      <c r="B55" s="4" t="s">
        <f>=HYPERLINK("https://leilaoonline.net/lote/detalhe/228912", " Taxímetro Antigo Francês Prevent Mascart Ano - 1920Ste GLE Des Compteurs De Voitures 75, Rue La Condamine - Paris Taxímetro em funcionamento.")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=HYPERLINK("https://leilaoonline.net/lote/detalhe/228910", "083")</f>
      </c>
      <c r="B56" s="4" t="s">
        <f>=HYPERLINK("https://leilaoonline.net/lote/detalhe/228910", " Computador Solution 16 / não testado, sem teclado Marcas de desgaste devido a ação do tempo")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=HYPERLINK("https://leilaoonline.net/lote/detalhe/228923", "084")</f>
      </c>
      <c r="B57" s="4" t="s">
        <f>=HYPERLINK("https://leilaoonline.net/lote/detalhe/228923", "Box CD Brigitte Bardot Initiales B.B. / Box composto de 3 CD ANO 1993 / France / Phonogram 31 páginas / Capa Dura. Ligeiramente amarelado. Numero Philips - 514673-2")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=HYPERLINK("https://leilaoonline.net/lote/detalhe/228911", "085")</f>
      </c>
      <c r="B58" s="4" t="s">
        <f>=HYPERLINK("https://leilaoonline.net/lote/detalhe/228911", "01 CD Box / Ago Puxinguinha 100 anos e 01 Box / Carmem Miranda CD; 01 Box VHS Titanic Filme em fitas VHS")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=HYPERLINK("https://leilaoonline.net/lote/detalhe/228924", "088")</f>
      </c>
      <c r="B59" s="4" t="s">
        <f>=HYPERLINK("https://leilaoonline.net/lote/detalhe/228924", "Box - Fita k7 The 60 Greatest Old - Time Radio Show of The 20TH Century.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=HYPERLINK("https://leilaoonline.net/lote/detalhe/228913", "089")</f>
      </c>
      <c r="B60" s="4" t="s">
        <f>=HYPERLINK("https://leilaoonline.net/lote/detalhe/228913", " Maquina de escrever portaril Olivetti Lettera 82 Funcionando Ótimo estado de conservação")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=HYPERLINK("https://leilaoonline.net/lote/detalhe/228914", "090")</f>
      </c>
      <c r="B61" s="4" t="s">
        <f>=HYPERLINK("https://leilaoonline.net/lote/detalhe/228914", " Câmera Fotografica Instant Kodak EK 2 Sem bateria / Não testado funcionamento. Ótimo estado de conservação")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=HYPERLINK("https://leilaoonline.net/lote/detalhe/228916", "092")</f>
      </c>
      <c r="B62" s="4" t="s">
        <f>=HYPERLINK("https://leilaoonline.net/lote/detalhe/228916", " Microfone de mesa AIWA Model - DM-47 Uni Direcrional / Dynamic Mic Made in Japan Microfone em bom estado de conservação, com pedestal de mesa. Pequeno desgaste devido ação do tempo. Não testado funcionamento.")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=HYPERLINK("https://leilaoonline.net/lote/detalhe/228915", "093")</f>
      </c>
      <c r="B63" s="4" t="s">
        <f>=HYPERLINK("https://leilaoonline.net/lote/detalhe/228915", " Serra Tico Tico / Antiga Abtiga serra de fita de mesa, pequena Peça não restaurada - Não funciona. Marcas de desgaste devido a ação do tempo")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=HYPERLINK("https://leilaoonline.net/lote/detalhe/228917", "094")</f>
      </c>
      <c r="B64" s="4" t="s">
        <f>=HYPERLINK("https://leilaoonline.net/lote/detalhe/228917", " Coleção JK / Juscelino Koubitschek Coleção rara e exclusiva do Presidente Juscelino Kubitschek. Coleção composta de 4 itens. - DVD JK / 5 DVDs / Som livre - Pequena escultura cafeeiros 1953 (ajudei a fundar uma cidade no Brasil). - Discurso promovido pelo presidente Juscelino Kubitschek, 1 de jane")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=HYPERLINK("https://leilaoonline.net/lote/detalhe/228918", "095")</f>
      </c>
      <c r="B65" s="4" t="s">
        <f>=HYPERLINK("https://leilaoonline.net/lote/detalhe/228918", " Painel Original de instrumentos do avião NA T-6 / Peça não restaurada / peças e instrumentos originais.")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=HYPERLINK("https://leilaoonline.net/lote/detalhe/228919", "096")</f>
      </c>
      <c r="B66" s="4" t="s">
        <f>=HYPERLINK("https://leilaoonline.net/lote/detalhe/228919", " Transmissor de FM Estéreo S/25Usado - Ótimo estado de conservação")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=HYPERLINK("https://leilaoonline.net/lote/detalhe/228920", "097")</f>
      </c>
      <c r="B67" s="4" t="s">
        <f>=HYPERLINK("https://leilaoonline.net/lote/detalhe/228920", " Antiga cesta de Balão em Vime. Data não definida.Balão de ar quente a gás Cesto tamanho para 3 pessoas - Peça não restaurada")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=HYPERLINK("https://leilaoonline.net/lote/detalhe/228921", "099")</f>
      </c>
      <c r="B68" s="4" t="s">
        <f>=HYPERLINK("https://leilaoonline.net/lote/detalhe/228921", "Coleção Aplauso - Perfil  - 10 livros Coleção Aplauso - perfil (lacrados) - Medida cada livro 18x12 cm - Ótimo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=HYPERLINK("https://leilaoonline.net/lote/detalhe/228922", "100")</f>
      </c>
      <c r="B69" s="4" t="s">
        <f>=HYPERLINK("https://leilaoonline.net/lote/detalhe/228922", "Coleção Aplauso - Cinema Brasil - 10 livros lacrados Coleção Aplauso / Cinema Brasil - Lacrados Ótimo Estado de Conservação  Medidas 12x18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=HYPERLINK("https://leilaoonline.net/lote/detalhe/228925", "101")</f>
      </c>
      <c r="B70" s="4" t="s">
        <f>=HYPERLINK("https://leilaoonline.net/lote/detalhe/228925", " Coleção Aplauso - Perfil- 10 livros Coleção Aplauso / Brasil- Lacrado Ótimo estado de conservação Medida 12x8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=HYPERLINK("https://leilaoonline.net/lote/detalhe/228927", "102")</f>
      </c>
      <c r="B71" s="4" t="s">
        <f>=HYPERLINK("https://leilaoonline.net/lote/detalhe/228927", " Quadro em Vidro Egito Antigo. Técnica - Papiro Egipcio Antigo, emoldurado em vidro. Vidro está com fundo trincado")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=HYPERLINK("https://leilaoonline.net/lote/detalhe/228928", "103")</f>
      </c>
      <c r="B72" s="4" t="s">
        <f>=HYPERLINK("https://leilaoonline.net/lote/detalhe/228928", " Balança antiga Filizola de braço / capacidade 10 kg. Peça para restauro / não testado. Medidas 50x24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=HYPERLINK("https://leilaoonline.net/lote/detalhe/228926", "104")</f>
      </c>
      <c r="B73" s="4" t="s">
        <f>=HYPERLINK("https://leilaoonline.net/lote/detalhe/228926", " Caixa registradora antiga Marca - Rod Bel / Peça não restaurada. Não testada. Medidas 42x46 cm Altura 46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=HYPERLINK("https://leilaoonline.net/lote/detalhe/228929", "105")</f>
      </c>
      <c r="B74" s="4" t="s">
        <f>=HYPERLINK("https://leilaoonline.net/lote/detalhe/228929", " Antiga Caixa Registradora National. Peça não restaurada. Medidas 40x60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=HYPERLINK("https://leilaoonline.net/lote/detalhe/228930", "106")</f>
      </c>
      <c r="B75" s="4" t="s">
        <f>=HYPERLINK("https://leilaoonline.net/lote/detalhe/228930", " Antiga máquina de pipoca a fichas. (Venda Machine). Década 60 / 70. Maquina original, não restaurada. Não testada. Bom estado de conservação. Medidas:0,60x0,61cm Altura 1,78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=HYPERLINK("https://leilaoonline.net/lote/detalhe/228932", "109")</f>
      </c>
      <c r="B76" s="4" t="s">
        <f>=HYPERLINK("https://leilaoonline.net/lote/detalhe/228932", " Coleção barbearia:- 2 máquinas manual Antiga Cortar Cabelo- Aparelho Barba Antigo- 2 caixas Gillette Antiga- Secador Cabelo Antigo Vermelho.")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=HYPERLINK("https://leilaoonline.net/lote/detalhe/228931", "110")</f>
      </c>
      <c r="B77" s="4" t="s">
        <f>=HYPERLINK("https://leilaoonline.net/lote/detalhe/228931", " Antigo Barbeador Elétrico Braun Synchron Plus. Completo. Na caixa. Peça em ótima estado de conservação. Não testado.")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=HYPERLINK("https://leilaoonline.net/lote/detalhe/228935", "111")</f>
      </c>
      <c r="B78" s="4" t="s">
        <f>=HYPERLINK("https://leilaoonline.net/lote/detalhe/228935", " Coleção de Barbearia composta de: - 1 Barbeador Elétrico Antigo Philishave Tracer Antigo.- 1 Barbeador Elétrico de Luxe Philishave antigo- 1 aparelho de barba antigoAparelhos em bom estado de conservação, não testados.")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=HYPERLINK("https://leilaoonline.net/lote/detalhe/228933", "113")</f>
      </c>
      <c r="B79" s="4" t="s">
        <f>=HYPERLINK("https://leilaoonline.net/lote/detalhe/228933", " Fichário de Jogo Antigo Rebi.Bom Estado de Conservação")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=HYPERLINK("https://leilaoonline.net/lote/detalhe/228936", "114")</f>
      </c>
      <c r="B80" s="4" t="s">
        <f>=HYPERLINK("https://leilaoonline.net/lote/detalhe/228936", " Bicicleta Antiga- Antiga Bicicleta Club- Origem Japão Ano - 1937Rara peça para colecionador")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=HYPERLINK("https://leilaoonline.net/lote/detalhe/228934", "115")</f>
      </c>
      <c r="B81" s="4" t="s">
        <f>=HYPERLINK("https://leilaoonline.net/lote/detalhe/228934", "Antigo Carrinho de Bebê da Decada 30 / 40. Restaurado conforme padrões da época (tecido)")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=HYPERLINK("https://leilaoonline.net/lote/detalhe/228937", "116")</f>
      </c>
      <c r="B82" s="4" t="s">
        <f>=HYPERLINK("https://leilaoonline.net/lote/detalhe/228937", " Antiga Balança de Precisão / Marca Record.Década 70 / N 13803Bom estado de conservação / Funcionado / Peça não restaurada")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=HYPERLINK("https://leilaoonline.net/lote/detalhe/228939", "117")</f>
      </c>
      <c r="B83" s="4" t="s">
        <f>=HYPERLINK("https://leilaoonline.net/lote/detalhe/228939", " Patins de Neve AntigoPeça Original / Madeira e Ferro / não restaurado / Bom estado de conservação")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=HYPERLINK("https://leilaoonline.net/lote/detalhe/228938", "118")</f>
      </c>
      <c r="B84" s="4" t="s">
        <f>=HYPERLINK("https://leilaoonline.net/lote/detalhe/228938", " Antigo Mimiografo FacitPeça em ótimo estado de conservação / Funcionando / Peça não restaurada")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=HYPERLINK("https://leilaoonline.net/lote/detalhe/228940", "119")</f>
      </c>
      <c r="B85" s="4" t="s">
        <f>=HYPERLINK("https://leilaoonline.net/lote/detalhe/228940", " Antigo Mimiografo Marca - Ditto Decada 40 / 50. Peça original não restaurada. Bom estado de conservação /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=HYPERLINK("https://leilaoonline.net/lote/detalhe/228941", "120")</f>
      </c>
      <c r="B86" s="4" t="s">
        <f>=HYPERLINK("https://leilaoonline.net/lote/detalhe/228941", " Antiga Copiadora 636 - 3M.Marca 3M Modelo 636 - BFE 110 Volts Máquina fotocopiadora antiga em bom estado de conservação. Não Testada / Não Reformada")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=HYPERLINK("https://leilaoonline.net/lote/detalhe/228943", "123")</f>
      </c>
      <c r="B87" s="4" t="s">
        <f>=HYPERLINK("https://leilaoonline.net/lote/detalhe/228943", " Volante / Direção Automóvel Fiat Decada 10Diametro 40 cm.Peça não restaurada")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990,00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=HYPERLINK("https://leilaoonline.net/lote/detalhe/228942", "124")</f>
      </c>
      <c r="B88" s="4" t="s">
        <f>=HYPERLINK("https://leilaoonline.net/lote/detalhe/228942", " 2 un. Garrafas Antigas de Champagne De Greville Decada 70 / Cheias - Lacradas / Fabricante - Martini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=HYPERLINK("https://leilaoonline.net/lote/detalhe/228944", "125")</f>
      </c>
      <c r="B89" s="4" t="s">
        <f>=HYPERLINK("https://leilaoonline.net/lote/detalhe/228944", " Wisky seagrams AntigoBenders Pride Cheia - LacradaConteudo 1000ml")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=HYPERLINK("https://leilaoonline.net/lote/detalhe/228945", "126")</f>
      </c>
      <c r="B90" s="4" t="s">
        <f>=HYPERLINK("https://leilaoonline.net/lote/detalhe/228945", " Jarra em Vidro / Bico de JacaAltura 20 cm / Borda em Prara")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=HYPERLINK("https://leilaoonline.net/lote/detalhe/228946", "129")</f>
      </c>
      <c r="B91" s="4" t="s">
        <f>=HYPERLINK("https://leilaoonline.net/lote/detalhe/228946", " Penico Antigo Grande Esmaltado / Ágata Altura 30 cm Diametro 28 cm Marcas devido ação do tempo")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=HYPERLINK("https://leilaoonline.net/lote/detalhe/228948", "130")</f>
      </c>
      <c r="B92" s="4" t="s">
        <f>=HYPERLINK("https://leilaoonline.net/lote/detalhe/228948", " Vidro e caixa antiga do perfume Chanel n° 5Vidro vazio Altura 8 cm Largura 5 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=HYPERLINK("https://leilaoonline.net/lote/detalhe/228947", "131")</f>
      </c>
      <c r="B93" s="4" t="s">
        <f>=HYPERLINK("https://leilaoonline.net/lote/detalhe/228947", " Antigo perfume Galeche / Hermes - ParisNa caixa / Perfume lacrado 5 ml Made in france")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=HYPERLINK("https://leilaoonline.net/lote/detalhe/228949", "132")</f>
      </c>
      <c r="B94" s="4" t="s">
        <f>=HYPERLINK("https://leilaoonline.net/lote/detalhe/228949", " Lote com cupula de vidro para lampião, lustres, camdelabros.Lote com 25 peças medidas - Altura 17 cm Diâmetro inferior 4 cm Diâmetro superior 9,5 cm.")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=HYPERLINK("https://leilaoonline.net/lote/detalhe/228951", "133")</f>
      </c>
      <c r="B95" s="4" t="s">
        <f>=HYPERLINK("https://leilaoonline.net/lote/detalhe/228951", " Cupula de vidro para lampião, lustre, camdelabro / lote com 19 peças Medidas Diâmetro parte inferior e superior 13 cm Altura 40,5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=HYPERLINK("https://leilaoonline.net/lote/detalhe/228950", "134")</f>
      </c>
      <c r="B96" s="4" t="s">
        <f>=HYPERLINK("https://leilaoonline.net/lote/detalhe/228950", " Lote com 2 cupolas / globo vidro / Bico de Jaca / Vintage.")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=HYPERLINK("https://leilaoonline.net/lote/detalhe/228952", "135")</f>
      </c>
      <c r="B97" s="4" t="s">
        <f>=HYPERLINK("https://leilaoonline.net/lote/detalhe/228952", " Gatilho de Bomba de Combustivel de Posto de Abastecimento. Marca - OPW 11A Peça não restaurada - Marcas devido a ação do tempo")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=HYPERLINK("https://leilaoonline.net/lote/detalhe/228953", "136")</f>
      </c>
      <c r="B98" s="4" t="s">
        <f>=HYPERLINK("https://leilaoonline.net/lote/detalhe/228953", " Lote com 3 cúpulas / Globo Vidro / bisotada / Vintage Diametro inferior - 7 cm Diametro Superior - 9,5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=HYPERLINK("https://leilaoonline.net/lote/detalhe/228954", "137")</f>
      </c>
      <c r="B99" s="4" t="s">
        <f>=HYPERLINK("https://leilaoonline.net/lote/detalhe/228954", "Armario / Expositor em aço inox e vidro.")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=HYPERLINK("https://leilaoonline.net/lote/detalhe/228955", "139")</f>
      </c>
      <c r="B100" s="4" t="s">
        <f>=HYPERLINK("https://leilaoonline.net/lote/detalhe/228955", " Distintivo / Botton / Emblema - Original FORD Guard Belleview Origem - USA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=HYPERLINK("https://leilaoonline.net/lote/detalhe/228959", "140")</f>
      </c>
      <c r="B101" s="4" t="s">
        <f>=HYPERLINK("https://leilaoonline.net/lote/detalhe/228959", " Bússola antiga (grande) Danfoth Constellation.Não reformada / Original / funcionando - caixa de madeira original- medidas 24x24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=HYPERLINK("https://leilaoonline.net/lote/detalhe/228960", "141")</f>
      </c>
      <c r="B102" s="4" t="s">
        <f>=HYPERLINK("https://leilaoonline.net/lote/detalhe/228960", " Casca canhão / Munição antigaAltura - 60 cmDiâmetro - 13 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=HYPERLINK("https://leilaoonline.net/lote/detalhe/228962", "142")</f>
      </c>
      <c r="B103" s="4" t="s">
        <f>=HYPERLINK("https://leilaoonline.net/lote/detalhe/228962", " Casca canhão / Munição AntigaAltura 59 cmDiâmetro 11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=HYPERLINK("https://leilaoonline.net/lote/detalhe/228961", "143")</f>
      </c>
      <c r="B104" s="4" t="s">
        <f>=HYPERLINK("https://leilaoonline.net/lote/detalhe/228961", " Coqueteleira ANTIGA de Vidro / Metal. Peça rica em detalhes. Altura 23 cm")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=HYPERLINK("https://leilaoonline.net/lote/detalhe/228956", "144")</f>
      </c>
      <c r="B105" s="4" t="s">
        <f>=HYPERLINK("https://leilaoonline.net/lote/detalhe/228956", " Escultura em Barro Pequena / argila. Obra não assinada. Comprimento 19 cm. Altura 9,5 cm")</f>
      </c>
      <c r="C105" s="4" t="inlineStr">
        <is>
          <t>Lote retirado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=HYPERLINK("https://leilaoonline.net/lote/detalhe/228963", "145")</f>
      </c>
      <c r="B106" s="4" t="s">
        <f>=HYPERLINK("https://leilaoonline.net/lote/detalhe/228963", " Escultura Madeira / Leão. Leão esculpido a mão em peça única de madeira.Madeira nobre. Peça Única / Devido ao volume e peso, não despachamos. Comprimento - 1 mt. / Altura - 0,90 cm")</f>
      </c>
      <c r="C106" s="4" t="inlineStr">
        <is>
          <t>Lote retirado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=HYPERLINK("https://leilaoonline.net/lote/detalhe/228964", "146")</f>
      </c>
      <c r="B107" s="4" t="s">
        <f>=HYPERLINK("https://leilaoonline.net/lote/detalhe/228964", " Toca Fitas de Rolo AkaiNão testado funcionamento / não restaurado / Peça original")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=HYPERLINK("https://leilaoonline.net/lote/detalhe/228958", "147")</f>
      </c>
      <c r="B108" s="4" t="s">
        <f>=HYPERLINK("https://leilaoonline.net/lote/detalhe/228958", " Lote com 8 carteiras escolares antigas.Carteiras em bom estado de conservação.Madeira nobre / peças originais de época. Peças não restauradas.")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=HYPERLINK("https://leilaoonline.net/lote/detalhe/228957", "148")</f>
      </c>
      <c r="B109" s="4" t="s">
        <f>=HYPERLINK("https://leilaoonline.net/lote/detalhe/228957", " Lote com 3 ferros de passar roupas antigos. A carvão")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380,00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=HYPERLINK("https://leilaoonline.net/lote/detalhe/228965", "149")</f>
      </c>
      <c r="B110" s="4" t="s">
        <f>=HYPERLINK("https://leilaoonline.net/lote/detalhe/228965", " Lote com 3 LPs: Abba dez anos, Viva a noite e  Renascer")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=HYPERLINK("https://leilaoonline.net/lote/detalhe/228967", "150")</f>
      </c>
      <c r="B111" s="4" t="s">
        <f>=HYPERLINK("https://leilaoonline.net/lote/detalhe/228967", " Lp Alegria do passado e do presente. - Edição especial")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=HYPERLINK("https://leilaoonline.net/lote/detalhe/228966", "151")</f>
      </c>
      <c r="B112" s="4" t="s">
        <f>=HYPERLINK("https://leilaoonline.net/lote/detalhe/228966", " Bomboniere redonda antiga bizotata. Altura 20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=HYPERLINK("https://leilaoonline.net/lote/detalhe/228968", "152")</f>
      </c>
      <c r="B113" s="4" t="s">
        <f>=HYPERLINK("https://leilaoonline.net/lote/detalhe/228968", " Bomboniere antiga redonda Altura 19,5 cm Bizitada")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=HYPERLINK("https://leilaoonline.net/lote/detalhe/228970", "153")</f>
      </c>
      <c r="B114" s="4" t="s">
        <f>=HYPERLINK("https://leilaoonline.net/lote/detalhe/228970", " Jarra inglesa / Wisky Dimple / 15 Years Old Original / porcelana Made in England")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=HYPERLINK("https://leilaoonline.net/lote/detalhe/228969", "154")</f>
      </c>
      <c r="B115" s="4" t="s">
        <f>=HYPERLINK("https://leilaoonline.net/lote/detalhe/228969", " Maquina de escrever / Hermes Baby / Vermelha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=HYPERLINK("https://leilaoonline.net/lote/detalhe/228971", "156")</f>
      </c>
      <c r="B116" s="4" t="s">
        <f>=HYPERLINK("https://leilaoonline.net/lote/detalhe/228971", " Star Wars / Sabre de Luz Original de época / Na caixa.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=HYPERLINK("https://leilaoonline.net/lote/detalhe/228972", "157")</f>
      </c>
      <c r="B117" s="4" t="s">
        <f>=HYPERLINK("https://leilaoonline.net/lote/detalhe/228972", " 12 copos de vidro Retro / rosas Anos 70 Altura 11,5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=HYPERLINK("https://leilaoonline.net/lote/detalhe/228973", "158")</f>
      </c>
      <c r="B118" s="4" t="s">
        <f>=HYPERLINK("https://leilaoonline.net/lote/detalhe/228973", " Conjunto 2 peças / Wolf / prata Altura 8 cm Diametro 13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=HYPERLINK("https://leilaoonline.net/lote/detalhe/228974", "159")</f>
      </c>
      <c r="B119" s="4" t="s">
        <f>=HYPERLINK("https://leilaoonline.net/lote/detalhe/228974", " Caneca de chopp / promoção Ford F 100 Super Série 1980")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=HYPERLINK("https://leilaoonline.net/lote/detalhe/228976", "160")</f>
      </c>
      <c r="B120" s="4" t="s">
        <f>=HYPERLINK("https://leilaoonline.net/lote/detalhe/228976", " Lote com 3 pés cerâmicos antigos. Grladeira / fogão Altura 10 cm")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10.00</t>
        </is>
      </c>
    </row>
    <row collapsed="false" customFormat="false" customHeight="false" hidden="false" ht="12.1" outlineLevel="0" r="121">
      <c r="A121" s="5" t="s">
        <f>=HYPERLINK("https://leilaoonline.net/lote/detalhe/228975", "161")</f>
      </c>
      <c r="B121" s="4" t="s">
        <f>=HYPERLINK("https://leilaoonline.net/lote/detalhe/228975", " Prato metal parede em alto relevo / pescador Peça sem identificação do autor. Diametro - 22,5 cm")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10.00</t>
        </is>
      </c>
    </row>
    <row collapsed="false" customFormat="false" customHeight="false" hidden="false" ht="12.1" outlineLevel="0" r="122">
      <c r="A122" s="5" t="s">
        <f>=HYPERLINK("https://leilaoonline.net/lote/detalhe/228977", "163")</f>
      </c>
      <c r="B122" s="4" t="s">
        <f>=HYPERLINK("https://leilaoonline.net/lote/detalhe/228977", "Prato decorarivo Inglês  - Diametro  - 28 cm - Made in Englan - Alfred Meakin")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=HYPERLINK("https://leilaoonline.net/lote/detalhe/228978", "164")</f>
      </c>
      <c r="B123" s="4" t="s">
        <f>=HYPERLINK("https://leilaoonline.net/lote/detalhe/228978", " Coleção com 10 isqueiros antigos diversos.")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=HYPERLINK("https://leilaoonline.net/lote/detalhe/228981", "165")</f>
      </c>
      <c r="B124" s="4" t="s">
        <f>=HYPERLINK("https://leilaoonline.net/lote/detalhe/228981", " Candelabro metal 1 vela antigo. / Altura - 20 cm /Comprimento - 30 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450,00</t>
        </is>
      </c>
      <c r="F124" s="4" t="inlineStr">
        <is>
          <t>30.00</t>
        </is>
      </c>
    </row>
    <row collapsed="false" customFormat="false" customHeight="false" hidden="false" ht="12.1" outlineLevel="0" r="125">
      <c r="A125" s="5" t="s">
        <f>=HYPERLINK("https://leilaoonline.net/lote/detalhe/228985", "166")</f>
      </c>
      <c r="B125" s="4" t="s">
        <f>=HYPERLINK("https://leilaoonline.net/lote/detalhe/228985", " Par candelabros antigos. / 1 vela, rico em detalhes. Altura - 17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=HYPERLINK("https://leilaoonline.net/lote/detalhe/228987", "167")</f>
      </c>
      <c r="B126" s="4" t="s">
        <f>=HYPERLINK("https://leilaoonline.net/lote/detalhe/228987", " Candelabro 1 vela / Altura - 26 cm")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=HYPERLINK("https://leilaoonline.net/lote/detalhe/228980", "168")</f>
      </c>
      <c r="B127" s="4" t="s">
        <f>=HYPERLINK("https://leilaoonline.net/lote/detalhe/228980", " Bombonier / Peça em metal com detalhes. / Altura - 11 cm")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=HYPERLINK("https://leilaoonline.net/lote/detalhe/228982", "169")</f>
      </c>
      <c r="B128" s="4" t="s">
        <f>=HYPERLINK("https://leilaoonline.net/lote/detalhe/228982", " Bandeira Varig original, de mesa. Altura - 33 cm")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=HYPERLINK("https://leilaoonline.net/lote/detalhe/228979", "170")</f>
      </c>
      <c r="B129" s="4" t="s">
        <f>=HYPERLINK("https://leilaoonline.net/lote/detalhe/228979", " Lote com 3 isqueiros Zippo originais. (tradicional, John Deer, Elvis Presley)")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=HYPERLINK("https://leilaoonline.net/lote/detalhe/228983", "171")</f>
      </c>
      <c r="B130" s="4" t="s">
        <f>=HYPERLINK("https://leilaoonline.net/lote/detalhe/228983", " Par fivelas para estribo de cavalaria antigo militar. Brasão - Estados Unidos do Brasil 15 novembro 1889")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=HYPERLINK("https://leilaoonline.net/lote/detalhe/228990", "172")</f>
      </c>
      <c r="B131" s="4" t="s">
        <f>=HYPERLINK("https://leilaoonline.net/lote/detalhe/228990", " Emblema Vigilância Municipal. Prefeitura São José dos Campos. Metal. Diametro 6,5 cm")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180,00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=HYPERLINK("https://leilaoonline.net/lote/detalhe/228988", "173")</f>
      </c>
      <c r="B132" s="4" t="s">
        <f>=HYPERLINK("https://leilaoonline.net/lote/detalhe/228988", " Emblema carro Mercedes Benz / Antigo")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180,00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=HYPERLINK("https://leilaoonline.net/lote/detalhe/228984", "174")</f>
      </c>
      <c r="B133" s="4" t="s">
        <f>=HYPERLINK("https://leilaoonline.net/lote/detalhe/228984", " Emblema / Broche Expresso Socorro SP 666")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=HYPERLINK("https://leilaoonline.net/lote/detalhe/228986", "175")</f>
      </c>
      <c r="B134" s="4" t="s">
        <f>=HYPERLINK("https://leilaoonline.net/lote/detalhe/228986", " Espora com roseta média e roseta grande antiga. Peça não restaurada")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=HYPERLINK("https://leilaoonline.net/lote/detalhe/228991", "176")</f>
      </c>
      <c r="B135" s="4" t="s">
        <f>=HYPERLINK("https://leilaoonline.net/lote/detalhe/228991", " Emblema automóvel Jaguar. Metal. Diâmetro 9 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=HYPERLINK("https://leilaoonline.net/lote/detalhe/228989", "177")</f>
      </c>
      <c r="B136" s="4" t="s">
        <f>=HYPERLINK("https://leilaoonline.net/lote/detalhe/228989", " Emblema automóvel BMW. Metal. 6,5 cm")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=HYPERLINK("https://leilaoonline.net/lote/detalhe/229617", "178")</f>
      </c>
      <c r="B137" s="4" t="s">
        <f>=HYPERLINK("https://leilaoonline.net/lote/detalhe/229617", " Relógio de bolso Jules Jurgensen")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=HYPERLINK("https://leilaoonline.net/lote/detalhe/229618", "179")</f>
      </c>
      <c r="B138" s="4" t="s">
        <f>=HYPERLINK("https://leilaoonline.net/lote/detalhe/229618", " Relógio de bolso Magnun Lunar")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650,00</t>
        </is>
      </c>
      <c r="F138" s="4" t="inlineStr">
        <is>
          <t>80.00</t>
        </is>
      </c>
    </row>
    <row collapsed="false" customFormat="false" customHeight="false" hidden="false" ht="12.1" outlineLevel="0" r="139">
      <c r="A139" s="5" t="s">
        <f>=HYPERLINK("https://leilaoonline.net/lote/detalhe/229624", "180")</f>
      </c>
      <c r="B139" s="4" t="s">
        <f>=HYPERLINK("https://leilaoonline.net/lote/detalhe/229624", " Relógio de bolso Oscar")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80.00</t>
        </is>
      </c>
    </row>
    <row collapsed="false" customFormat="false" customHeight="false" hidden="false" ht="12.1" outlineLevel="0" r="140">
      <c r="A140" s="5" t="s">
        <f>=HYPERLINK("https://leilaoonline.net/lote/detalhe/229616", "181")</f>
      </c>
      <c r="B140" s="4" t="s">
        <f>=HYPERLINK("https://leilaoonline.net/lote/detalhe/229616", " Relógio de bolso Suíço")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=HYPERLINK("https://leilaoonline.net/lote/detalhe/229619", "182")</f>
      </c>
      <c r="B141" s="4" t="s">
        <f>=HYPERLINK("https://leilaoonline.net/lote/detalhe/229619", " Relógio de bolso Champion. Não funciona. Para restauração")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=HYPERLINK("https://leilaoonline.net/lote/detalhe/229620", "183")</f>
      </c>
      <c r="B142" s="4" t="s">
        <f>=HYPERLINK("https://leilaoonline.net/lote/detalhe/229620", " Relógio de bolso champion. Não funciona. Para restauração")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=HYPERLINK("https://leilaoonline.net/lote/detalhe/229623", "184")</f>
      </c>
      <c r="B143" s="4" t="s">
        <f>=HYPERLINK("https://leilaoonline.net/lote/detalhe/229623", " Relógio de bolso Levis. Não funciona. Para restauração")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=HYPERLINK("https://leilaoonline.net/lote/detalhe/229630", "185")</f>
      </c>
      <c r="B144" s="4" t="s">
        <f>=HYPERLINK("https://leilaoonline.net/lote/detalhe/229630", " 20 un. candelabros decorativos para velas, diversos modelos. Média 1 metro de altura")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=HYPERLINK("https://leilaoonline.net/lote/detalhe/229628", "186")</f>
      </c>
      <c r="B145" s="4" t="s">
        <f>=HYPERLINK("https://leilaoonline.net/lote/detalhe/229628", " Aprox. 600 un. Coleção Lazer Disc diversos titulos")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22.000,00</t>
        </is>
      </c>
      <c r="F145" s="4" t="inlineStr">
        <is>
          <t>650.00</t>
        </is>
      </c>
    </row>
    <row collapsed="false" customFormat="false" customHeight="false" hidden="false" ht="12.1" outlineLevel="0" r="146">
      <c r="A146" s="5" t="s">
        <f>=HYPERLINK("https://leilaoonline.net/lote/detalhe/229627", "187")</f>
      </c>
      <c r="B146" s="4" t="s">
        <f>=HYPERLINK("https://leilaoonline.net/lote/detalhe/229627", " Aprox. 2.500 livros - Biblioteca voltada ao cinema, diversos livros e revistas.")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=HYPERLINK("https://leilaoonline.net/lote/detalhe/229626", "188")</f>
      </c>
      <c r="B147" s="4" t="s">
        <f>=HYPERLINK("https://leilaoonline.net/lote/detalhe/229626", " Piano Klingmann, para restauro.")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2.800,00</t>
        </is>
      </c>
      <c r="F147" s="4" t="inlineStr">
        <is>
          <t>350.00</t>
        </is>
      </c>
    </row>
    <row collapsed="false" customFormat="false" customHeight="false" hidden="false" ht="12.1" outlineLevel="0" r="148">
      <c r="A148" s="5" t="s">
        <f>=HYPERLINK("https://leilaoonline.net/lote/detalhe/229629", "189")</f>
      </c>
      <c r="B148" s="4" t="s">
        <f>=HYPERLINK("https://leilaoonline.net/lote/detalhe/229629", " Genoflexorio antigo madeira de lei")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=HYPERLINK("https://leilaoonline.net/lote/detalhe/229622", "192")</f>
      </c>
      <c r="B149" s="4" t="s">
        <f>=HYPERLINK("https://leilaoonline.net/lote/detalhe/229622", " Placar Marcador bilhar Medidas - 40 cm comprimento - 41 cm altura")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=HYPERLINK("https://leilaoonline.net/lote/detalhe/229625", "193")</f>
      </c>
      <c r="B150" s="4" t="s">
        <f>=HYPERLINK("https://leilaoonline.net/lote/detalhe/229625", " Placar Marcador bilhar Medidas - 43 cm comprimento - 61 cm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=HYPERLINK("https://leilaoonline.net/lote/detalhe/229621", "194")</f>
      </c>
      <c r="B151" s="4" t="s">
        <f>=HYPERLINK("https://leilaoonline.net/lote/detalhe/229621", " Placar marcador bilhar antigo - Origem - London G. Wright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=HYPERLINK("https://leilaoonline.net/lote/detalhe/229646", "195")</f>
      </c>
      <c r="B152" s="4" t="s">
        <f>=HYPERLINK("https://leilaoonline.net/lote/detalhe/229646", " Armario tacos de bilhar antigo com prota vidro - Acompanha tacos para restauro.Medidas - Altura - 2,07 cm Largura - 0,70 cm")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=HYPERLINK("https://leilaoonline.net/lote/detalhe/229644", "196")</f>
      </c>
      <c r="B153" s="4" t="s">
        <f>=HYPERLINK("https://leilaoonline.net/lote/detalhe/229644", " Telefone Ericssoni / Ramais / com cadeado (sem chave)")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=HYPERLINK("https://leilaoonline.net/lote/detalhe/229645", "197")</f>
      </c>
      <c r="B154" s="4" t="s">
        <f>=HYPERLINK("https://leilaoonline.net/lote/detalhe/229645", " Telefone Ericssoni / Modelo tradicional")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10.00</t>
        </is>
      </c>
    </row>
    <row collapsed="false" customFormat="false" customHeight="false" hidden="false" ht="12.1" outlineLevel="0" r="155">
      <c r="A155" s="5" t="s">
        <f>=HYPERLINK("https://leilaoonline.net/lote/detalhe/229647", "198")</f>
      </c>
      <c r="B155" s="4" t="s">
        <f>=HYPERLINK("https://leilaoonline.net/lote/detalhe/229647", " Telefone Tesla Ramais Origem - Czeohoslovakia")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=HYPERLINK("https://leilaoonline.net/lote/detalhe/229649", "199")</f>
      </c>
      <c r="B156" s="4" t="s">
        <f>=HYPERLINK("https://leilaoonline.net/lote/detalhe/229649", " Telefone Tijolo Fabricante - Multitel")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=HYPERLINK("https://leilaoonline.net/lote/detalhe/229651", "200")</f>
      </c>
      <c r="B157" s="4" t="s">
        <f>=HYPERLINK("https://leilaoonline.net/lote/detalhe/229651", " Telefone Tijolo Fabricante - Multitel")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=HYPERLINK("https://leilaoonline.net/lote/detalhe/229656", "201")</f>
      </c>
      <c r="B158" s="4" t="s">
        <f>=HYPERLINK("https://leilaoonline.net/lote/detalhe/229656", " Câmera Fotografica antiga Beauty.")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=HYPERLINK("https://leilaoonline.net/lote/detalhe/229655", "202")</f>
      </c>
      <c r="B159" s="4" t="s">
        <f>=HYPERLINK("https://leilaoonline.net/lote/detalhe/229655", " Câmera antiga Canon AT1")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=HYPERLINK("https://leilaoonline.net/lote/detalhe/229650", "203")</f>
      </c>
      <c r="B160" s="4" t="s">
        <f>=HYPERLINK("https://leilaoonline.net/lote/detalhe/229650", " Câmera antiga agfa")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=HYPERLINK("https://leilaoonline.net/lote/detalhe/229648", "204")</f>
      </c>
      <c r="B161" s="4" t="s">
        <f>=HYPERLINK("https://leilaoonline.net/lote/detalhe/229648", " Câmera Antiga Fotgrafica N° 2 - Browine / Model B - Feb 1916")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320,00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=HYPERLINK("https://leilaoonline.net/lote/detalhe/229652", "205")</f>
      </c>
      <c r="B162" s="4" t="s">
        <f>=HYPERLINK("https://leilaoonline.net/lote/detalhe/229652", " Camera fotografica Tira Teima Kodak na caixa")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=HYPERLINK("https://leilaoonline.net/lote/detalhe/229653", "206")</f>
      </c>
      <c r="B163" s="4" t="s">
        <f>=HYPERLINK("https://leilaoonline.net/lote/detalhe/229653", " Camera fotográfica instamatic 177 XF Kodak")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=HYPERLINK("https://leilaoonline.net/lote/detalhe/229660", "207")</f>
      </c>
      <c r="B164" s="4" t="s">
        <f>=HYPERLINK("https://leilaoonline.net/lote/detalhe/229660", " Câmera fotografixa Instamaric 155X Kodak")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=HYPERLINK("https://leilaoonline.net/lote/detalhe/229657", "208")</f>
      </c>
      <c r="B165" s="4" t="s">
        <f>=HYPERLINK("https://leilaoonline.net/lote/detalhe/229657", " Camera fotografica Yashica 2000N / Zoom Lens")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=HYPERLINK("https://leilaoonline.net/lote/detalhe/229661", "209")</f>
      </c>
      <c r="B166" s="4" t="s">
        <f>=HYPERLINK("https://leilaoonline.net/lote/detalhe/229661", " Camera fotografica Instamatic 33 / Kodak")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10.00</t>
        </is>
      </c>
    </row>
    <row collapsed="false" customFormat="false" customHeight="false" hidden="false" ht="12.1" outlineLevel="0" r="167">
      <c r="A167" s="5" t="s">
        <f>=HYPERLINK("https://leilaoonline.net/lote/detalhe/229659", "210")</f>
      </c>
      <c r="B167" s="4" t="s">
        <f>=HYPERLINK("https://leilaoonline.net/lote/detalhe/229659", " Câmera fotgrafica PRIMA Junior S MACRO")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10.00</t>
        </is>
      </c>
    </row>
    <row collapsed="false" customFormat="false" customHeight="false" hidden="false" ht="12.1" outlineLevel="0" r="168">
      <c r="A168" s="5" t="s">
        <f>=HYPERLINK("https://leilaoonline.net/lote/detalhe/229667", "211")</f>
      </c>
      <c r="B168" s="4" t="s">
        <f>=HYPERLINK("https://leilaoonline.net/lote/detalhe/229667", " Camera fotografica FF - 222 Samsung")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10.00</t>
        </is>
      </c>
    </row>
    <row collapsed="false" customFormat="false" customHeight="false" hidden="false" ht="12.1" outlineLevel="0" r="169">
      <c r="A169" s="5" t="s">
        <f>=HYPERLINK("https://leilaoonline.net/lote/detalhe/229662", "212")</f>
      </c>
      <c r="B169" s="4" t="s">
        <f>=HYPERLINK("https://leilaoonline.net/lote/detalhe/229662", " Camera fotografica Surr Shot Canon")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10.00</t>
        </is>
      </c>
    </row>
    <row collapsed="false" customFormat="false" customHeight="false" hidden="false" ht="12.1" outlineLevel="0" r="170">
      <c r="A170" s="5" t="s">
        <f>=HYPERLINK("https://leilaoonline.net/lote/detalhe/229664", "213")</f>
      </c>
      <c r="B170" s="4" t="s">
        <f>=HYPERLINK("https://leilaoonline.net/lote/detalhe/229664", " Camera Fotografica Baby antiga Brownie")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220,00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=HYPERLINK("https://leilaoonline.net/lote/detalhe/229654", "214")</f>
      </c>
      <c r="B171" s="4" t="s">
        <f>=HYPERLINK("https://leilaoonline.net/lote/detalhe/229654", " Camera fotgrafica Baby Brownie antiga")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190,00</t>
        </is>
      </c>
      <c r="F171" s="4" t="inlineStr">
        <is>
          <t>20.00</t>
        </is>
      </c>
    </row>
    <row collapsed="false" customFormat="false" customHeight="false" hidden="false" ht="12.1" outlineLevel="0" r="172">
      <c r="A172" s="5" t="s">
        <f>=HYPERLINK("https://leilaoonline.net/lote/detalhe/229665", "215")</f>
      </c>
      <c r="B172" s="4" t="s">
        <f>=HYPERLINK("https://leilaoonline.net/lote/detalhe/229665", " Camera fotgrafica Olympus Supertrip")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20.00</t>
        </is>
      </c>
    </row>
    <row collapsed="false" customFormat="false" customHeight="false" hidden="false" ht="12.1" outlineLevel="0" r="173">
      <c r="A173" s="5" t="s">
        <f>=HYPERLINK("https://leilaoonline.net/lote/detalhe/229631", "216")</f>
      </c>
      <c r="B173" s="4" t="s">
        <f>=HYPERLINK("https://leilaoonline.net/lote/detalhe/229631", " Estereovisor VIVO, com 3D Rio de Janeiro / na caixa")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320,00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=HYPERLINK("https://leilaoonline.net/lote/detalhe/229658", "217")</f>
      </c>
      <c r="B174" s="4" t="s">
        <f>=HYPERLINK("https://leilaoonline.net/lote/detalhe/229658", " Chupeta década 40/50 bico negro")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180,00</t>
        </is>
      </c>
      <c r="F174" s="4" t="inlineStr">
        <is>
          <t>20.00</t>
        </is>
      </c>
    </row>
    <row collapsed="false" customFormat="false" customHeight="false" hidden="false" ht="12.1" outlineLevel="0" r="175">
      <c r="A175" s="5" t="s">
        <f>=HYPERLINK("https://leilaoonline.net/lote/detalhe/229634", "218")</f>
      </c>
      <c r="B175" s="4" t="s">
        <f>=HYPERLINK("https://leilaoonline.net/lote/detalhe/229634", " Fotômetro antigo Ikophot / Zeiss Ikon")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380,00</t>
        </is>
      </c>
      <c r="F175" s="4" t="inlineStr">
        <is>
          <t>30.00</t>
        </is>
      </c>
    </row>
    <row collapsed="false" customFormat="false" customHeight="false" hidden="false" ht="12.1" outlineLevel="0" r="176">
      <c r="A176" s="5" t="s">
        <f>=HYPERLINK("https://leilaoonline.net/lote/detalhe/229632", "219")</f>
      </c>
      <c r="B176" s="4" t="s">
        <f>=HYPERLINK("https://leilaoonline.net/lote/detalhe/229632", " Fotômetro Sight Light Meter / Foot Cabdles")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380,00</t>
        </is>
      </c>
      <c r="F176" s="4" t="inlineStr">
        <is>
          <t>30.00</t>
        </is>
      </c>
    </row>
    <row collapsed="false" customFormat="false" customHeight="false" hidden="false" ht="12.1" outlineLevel="0" r="177">
      <c r="A177" s="5" t="s">
        <f>=HYPERLINK("https://leilaoonline.net/lote/detalhe/229633", "220")</f>
      </c>
      <c r="B177" s="4" t="s">
        <f>=HYPERLINK("https://leilaoonline.net/lote/detalhe/229633", " Câmera fotografica AF Olympus")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20.00</t>
        </is>
      </c>
    </row>
    <row collapsed="false" customFormat="false" customHeight="false" hidden="false" ht="12.1" outlineLevel="0" r="178">
      <c r="A178" s="5" t="s">
        <f>=HYPERLINK("https://leilaoonline.net/lote/detalhe/229663", "221")</f>
      </c>
      <c r="B178" s="4" t="s">
        <f>=HYPERLINK("https://leilaoonline.net/lote/detalhe/229663", " Câmera fotografica Yashica 2000N")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130,00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=HYPERLINK("https://leilaoonline.net/lote/detalhe/229668", "222")</f>
      </c>
      <c r="B179" s="4" t="s">
        <f>=HYPERLINK("https://leilaoonline.net/lote/detalhe/229668", " Câmera fotográfica MD-35A Yashica")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30.00</t>
        </is>
      </c>
    </row>
    <row collapsed="false" customFormat="false" customHeight="false" hidden="false" ht="12.1" outlineLevel="0" r="180">
      <c r="A180" s="5" t="s">
        <f>=HYPERLINK("https://leilaoonline.net/lote/detalhe/229635", "223")</f>
      </c>
      <c r="B180" s="4" t="s">
        <f>=HYPERLINK("https://leilaoonline.net/lote/detalhe/229635", " Câmera fotográfica AW 818D / Yashica")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130,00</t>
        </is>
      </c>
      <c r="F180" s="4" t="inlineStr">
        <is>
          <t>20.00</t>
        </is>
      </c>
    </row>
    <row collapsed="false" customFormat="false" customHeight="false" hidden="false" ht="12.1" outlineLevel="0" r="181">
      <c r="A181" s="5" t="s">
        <f>=HYPERLINK("https://leilaoonline.net/lote/detalhe/229666", "224")</f>
      </c>
      <c r="B181" s="4" t="s">
        <f>=HYPERLINK("https://leilaoonline.net/lote/detalhe/229666", " Coleção com 19 miniaturas ferro / apontador de Lápis")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320,00</t>
        </is>
      </c>
      <c r="F181" s="4" t="inlineStr">
        <is>
          <t>20.00</t>
        </is>
      </c>
    </row>
    <row collapsed="false" customFormat="false" customHeight="false" hidden="false" ht="12.1" outlineLevel="0" r="182">
      <c r="A182" s="5" t="s">
        <f>=HYPERLINK("https://leilaoonline.net/lote/detalhe/229636", "225")</f>
      </c>
      <c r="B182" s="4" t="s">
        <f>=HYPERLINK("https://leilaoonline.net/lote/detalhe/229636", " 2 castiçais antigos em resina e metal italiana - 6 velas cada castiçal - Artista Carlos Montalto - Altura - 0,70 cm")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1.450,00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=HYPERLINK("https://leilaoonline.net/lote/detalhe/229637", "226")</f>
      </c>
      <c r="B183" s="4" t="s">
        <f>=HYPERLINK("https://leilaoonline.net/lote/detalhe/229637", " Cinzeiro metal / 5 pétalas flor")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100,00</t>
        </is>
      </c>
      <c r="F183" s="4" t="inlineStr">
        <is>
          <t>10.00</t>
        </is>
      </c>
    </row>
    <row collapsed="false" customFormat="false" customHeight="false" hidden="false" ht="12.1" outlineLevel="0" r="184">
      <c r="A184" s="5" t="s">
        <f>=HYPERLINK("https://leilaoonline.net/lote/detalhe/229638", "227")</f>
      </c>
      <c r="B184" s="4" t="s">
        <f>=HYPERLINK("https://leilaoonline.net/lote/detalhe/229638", " Enciclopédia Geomundo - Editora Grolier - Ano - 1967")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180,00</t>
        </is>
      </c>
      <c r="F184" s="4" t="inlineStr">
        <is>
          <t>30.00</t>
        </is>
      </c>
    </row>
    <row collapsed="false" customFormat="false" customHeight="false" hidden="false" ht="12.1" outlineLevel="0" r="185">
      <c r="A185" s="5" t="s">
        <f>=HYPERLINK("https://leilaoonline.net/lote/detalhe/229642", "228")</f>
      </c>
      <c r="B185" s="4" t="s">
        <f>=HYPERLINK("https://leilaoonline.net/lote/detalhe/229642", " Obra Completa de Erico Veríssimo Coleção composta de 27 livros - Editora Globo / 1978")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=HYPERLINK("https://leilaoonline.net/lote/detalhe/229641", "229")</f>
      </c>
      <c r="B186" s="4" t="s">
        <f>=HYPERLINK("https://leilaoonline.net/lote/detalhe/229641", " Conjunto de moveis, Estilo Medieval / Esculpido a mão / Rico em detalhes / composto de 8 peças")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9.500,00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=HYPERLINK("https://leilaoonline.net/lote/detalhe/229639", "230")</f>
      </c>
      <c r="B187" s="4" t="s">
        <f>=HYPERLINK("https://leilaoonline.net/lote/detalhe/229639", " Lustre / candelabro de velas para teto Total 10 velas")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950,00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=HYPERLINK("https://leilaoonline.net/lote/detalhe/229643", "231")</f>
      </c>
      <c r="B188" s="4" t="s">
        <f>=HYPERLINK("https://leilaoonline.net/lote/detalhe/229643", " Anfora em ferro antiga Altura 0,69 cm")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=HYPERLINK("https://leilaoonline.net/lote/detalhe/229640", "232")</f>
      </c>
      <c r="B189" s="4" t="s">
        <f>=HYPERLINK("https://leilaoonline.net/lote/detalhe/229640", " 6 cadeiras anos 70, sendo 4 com braços / 2 sem braços.")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3.800,00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=HYPERLINK("https://leilaoonline.net/lote/detalhe/231009", "233")</f>
      </c>
      <c r="B190" s="4" t="s">
        <f>=HYPERLINK("https://leilaoonline.net/lote/detalhe/231009", " Lote composto de 6 cadeiras anos 70")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950,00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=HYPERLINK("https://leilaoonline.net/lote/detalhe/231022", "234")</f>
      </c>
      <c r="B191" s="4" t="s">
        <f>=HYPERLINK("https://leilaoonline.net/lote/detalhe/231022", " Lote com 6 cadeiras anos 70")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850,00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=HYPERLINK("https://leilaoonline.net/lote/detalhe/231019", "235")</f>
      </c>
      <c r="B192" s="4" t="s">
        <f>=HYPERLINK("https://leilaoonline.net/lote/detalhe/231019", " Lote com 2 cadeiras anos 60 / 70")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280,00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=HYPERLINK("https://leilaoonline.net/lote/detalhe/231024", "236")</f>
      </c>
      <c r="B193" s="4" t="s">
        <f>=HYPERLINK("https://leilaoonline.net/lote/detalhe/231024", " 3 mesinhas decorativas / madeira e vidro / anos 80")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=HYPERLINK("https://leilaoonline.net/lote/detalhe/231011", "237")</f>
      </c>
      <c r="B194" s="4" t="s">
        <f>=HYPERLINK("https://leilaoonline.net/lote/detalhe/231011", " Cadeira anos 80")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160,00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=HYPERLINK("https://leilaoonline.net/lote/detalhe/231010", "238")</f>
      </c>
      <c r="B195" s="4" t="s">
        <f>=HYPERLINK("https://leilaoonline.net/lote/detalhe/231010", " Cadeira anos 80")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160,00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=HYPERLINK("https://leilaoonline.net/lote/detalhe/231026", "239")</f>
      </c>
      <c r="B196" s="4" t="s">
        <f>=HYPERLINK("https://leilaoonline.net/lote/detalhe/231026", " Lote com 2 cadeiras madeira anos 80")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=HYPERLINK("https://leilaoonline.net/lote/detalhe/231016", "240")</f>
      </c>
      <c r="B197" s="4" t="s">
        <f>=HYPERLINK("https://leilaoonline.net/lote/detalhe/231016", " Lote com 2 cadeiras escritório / anos 70 preta.")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280,00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=HYPERLINK("https://leilaoonline.net/lote/detalhe/231020", "241")</f>
      </c>
      <c r="B198" s="4" t="s">
        <f>=HYPERLINK("https://leilaoonline.net/lote/detalhe/231020", " Pistola de solda elétrica antiga / não testada")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30.00</t>
        </is>
      </c>
    </row>
    <row collapsed="false" customFormat="false" customHeight="false" hidden="false" ht="12.1" outlineLevel="0" r="199">
      <c r="A199" s="5" t="s">
        <f>=HYPERLINK("https://leilaoonline.net/lote/detalhe/231025", "242")</f>
      </c>
      <c r="B199" s="4" t="s">
        <f>=HYPERLINK("https://leilaoonline.net/lote/detalhe/231025", " Lote com 3 chaves de boca inglesa Superslim / Medidas 11/16, 19/32, 7/8, 3/4, 13/16, 25/32 / Made in England")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20.00</t>
        </is>
      </c>
    </row>
    <row collapsed="false" customFormat="false" customHeight="false" hidden="false" ht="12.1" outlineLevel="0" r="200">
      <c r="A200" s="5" t="s">
        <f>=HYPERLINK("https://leilaoonline.net/lote/detalhe/231012", "243")</f>
      </c>
      <c r="B200" s="4" t="s">
        <f>=HYPERLINK("https://leilaoonline.net/lote/detalhe/231012", " Lote de maçaricos antigos. Composto de 5 canetas. oxigênio e acetileno. maçarico 4 bicos. Não testado")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=HYPERLINK("https://leilaoonline.net/lote/detalhe/231013", "244")</f>
      </c>
      <c r="B201" s="4" t="s">
        <f>=HYPERLINK("https://leilaoonline.net/lote/detalhe/231013", " Antigo jogo de macho, ferramenta antiga / caixa de madeira original")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680,00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=HYPERLINK("https://leilaoonline.net/lote/detalhe/231014", "245")</f>
      </c>
      <c r="B202" s="4" t="s">
        <f>=HYPERLINK("https://leilaoonline.net/lote/detalhe/231014", " Antigo jogo de macho, Ferramenta antiga / caixa de madeira original")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950,00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=HYPERLINK("https://leilaoonline.net/lote/detalhe/231028", "246")</f>
      </c>
      <c r="B203" s="4" t="s">
        <f>=HYPERLINK("https://leilaoonline.net/lote/detalhe/231028", " Bandeja em metal - EPSN. N° 1827 S / 16 IN. Made in US AMERICA. Medidas - 41,5cm x 32 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150,00</t>
        </is>
      </c>
      <c r="F203" s="4" t="inlineStr">
        <is>
          <t>30.00</t>
        </is>
      </c>
    </row>
    <row collapsed="false" customFormat="false" customHeight="false" hidden="false" ht="12.1" outlineLevel="0" r="204">
      <c r="A204" s="5" t="s">
        <f>=HYPERLINK("https://leilaoonline.net/lote/detalhe/231021", "247")</f>
      </c>
      <c r="B204" s="4" t="s">
        <f>=HYPERLINK("https://leilaoonline.net/lote/detalhe/231021", " Conjunto 12 peças sobremesa metal antigo - doces - bowls Diâmetro: 9 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280,00</t>
        </is>
      </c>
      <c r="F204" s="4" t="inlineStr">
        <is>
          <t>30.00</t>
        </is>
      </c>
    </row>
    <row collapsed="false" customFormat="false" customHeight="false" hidden="false" ht="12.1" outlineLevel="0" r="205">
      <c r="A205" s="5" t="s">
        <f>=HYPERLINK("https://leilaoonline.net/lote/detalhe/231027", "248")</f>
      </c>
      <c r="B205" s="4" t="s">
        <f>=HYPERLINK("https://leilaoonline.net/lote/detalhe/231027", " Jogo talheres antigos / Metal em detalhes. Sendo: 6 colheres de chá, 6 colheres de café, 6 garfos de sobremesa e 6 garfos pequenos")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30.00</t>
        </is>
      </c>
    </row>
    <row collapsed="false" customFormat="false" customHeight="false" hidden="false" ht="12.1" outlineLevel="0" r="206">
      <c r="A206" s="5" t="s">
        <f>=HYPERLINK("https://leilaoonline.net/lote/detalhe/231023", "249")</f>
      </c>
      <c r="B206" s="4" t="s">
        <f>=HYPERLINK("https://leilaoonline.net/lote/detalhe/231023", " Lote com 9 xícaras café antigo Metal / porcelana")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20.00</t>
        </is>
      </c>
    </row>
    <row collapsed="false" customFormat="false" customHeight="false" hidden="false" ht="12.1" outlineLevel="0" r="207">
      <c r="A207" s="5" t="s">
        <f>=HYPERLINK("https://leilaoonline.net/lote/detalhe/231015", "250")</f>
      </c>
      <c r="B207" s="4" t="s">
        <f>=HYPERLINK("https://leilaoonline.net/lote/detalhe/231015", " Lote com 5 jogos inox / metal / mesa anos 80- 2 molheiras. 2 Açucareiros e 1 bowl queijo ralado")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20.00</t>
        </is>
      </c>
    </row>
    <row collapsed="false" customFormat="false" customHeight="false" hidden="false" ht="12.1" outlineLevel="0" r="208">
      <c r="A208" s="5" t="s">
        <f>=HYPERLINK("https://leilaoonline.net/lote/detalhe/231018", "251")</f>
      </c>
      <c r="B208" s="4" t="s">
        <f>=HYPERLINK("https://leilaoonline.net/lote/detalhe/231018", " Coleção com 8 xícaras de café Agata / metal")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100,00</t>
        </is>
      </c>
      <c r="F208" s="4" t="inlineStr">
        <is>
          <t>20.00</t>
        </is>
      </c>
    </row>
    <row collapsed="false" customFormat="false" customHeight="false" hidden="false" ht="12.1" outlineLevel="0" r="209">
      <c r="A209" s="5" t="s">
        <f>=HYPERLINK("https://leilaoonline.net/lote/detalhe/231017", "252")</f>
      </c>
      <c r="B209" s="4" t="s">
        <f>=HYPERLINK("https://leilaoonline.net/lote/detalhe/231017", " Bandeja em metal anos 70")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100,00</t>
        </is>
      </c>
      <c r="F209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2026-08-13T05:00:49.00Z</dcterms:created>
  <dc:creator>Tellks Tecnologia</dc:creator>
  <cp:revision>0</cp:revision>
</cp:coreProperties>
</file>