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7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Caminhões M. Benz, GM e Ford • Transbordos • Tratores • Impl. Agrícolas • Retroesc.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27/03/2024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=HYPERLINK("https://leilaoonline.net/lote/detalhe/219499", "011")</f>
      </c>
      <c r="B11" s="4" t="s">
        <f>=HYPERLINK("https://leilaoonline.net/lote/detalhe/219499", "CAMINHONETE GM/CHEVROLET A10; 1981/1981; AZUL; DIESEL")</f>
      </c>
      <c r="C11" s="4" t="inlineStr">
        <is>
          <t>Não vendido</t>
        </is>
      </c>
      <c r="D11" s="4" t="inlineStr">
        <is>
          <t>8</t>
        </is>
      </c>
      <c r="E11" s="5" t="inlineStr">
        <is>
          <t>15.500,00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=HYPERLINK("https://leilaoonline.net/lote/detalhe/219494", "015")</f>
      </c>
      <c r="B12" s="4" t="s">
        <f>=HYPERLINK("https://leilaoonline.net/lote/detalhe/219494", "CAMINHÃO M. BENZ/L 1113; 1978/1978; LARANJA; DIESEL; C/ MUNCK MARCA HINCOL MODELO H 31.000")</f>
      </c>
      <c r="C12" s="4" t="inlineStr">
        <is>
          <t>Não vendido</t>
        </is>
      </c>
      <c r="D12" s="4" t="inlineStr">
        <is>
          <t>152</t>
        </is>
      </c>
      <c r="E12" s="5" t="inlineStr">
        <is>
          <t>160.000,00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=HYPERLINK("https://leilaoonline.net/lote/detalhe/219501", "016")</f>
      </c>
      <c r="B13" s="4" t="s">
        <f>=HYPERLINK("https://leilaoonline.net/lote/detalhe/219501", "CAMINHÃO M. BENZ/L 1113; 1976/1976; AMARELA; DIESEL; CARROCERIA FECHADA")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25.000,00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=HYPERLINK("https://leilaoonline.net/lote/detalhe/219507", "017")</f>
      </c>
      <c r="B14" s="4" t="s">
        <f>=HYPERLINK("https://leilaoonline.net/lote/detalhe/219507", "CAMINHÃO M. BENZ/L 1113; 1974/1974; AZUL; DIESEL; DIREÇÃO HIDRÁULICA")</f>
      </c>
      <c r="C14" s="4" t="inlineStr">
        <is>
          <t>Não vendido</t>
        </is>
      </c>
      <c r="D14" s="4" t="inlineStr">
        <is>
          <t>4</t>
        </is>
      </c>
      <c r="E14" s="5" t="inlineStr">
        <is>
          <t>18.750,00</t>
        </is>
      </c>
      <c r="F14" s="4" t="inlineStr">
        <is>
          <t>1250.00</t>
        </is>
      </c>
    </row>
    <row collapsed="false" customFormat="false" customHeight="false" hidden="false" ht="12.1" outlineLevel="0" r="15">
      <c r="A15" s="5" t="s">
        <f>=HYPERLINK("https://leilaoonline.net/lote/detalhe/219500", "020")</f>
      </c>
      <c r="B15" s="4" t="s">
        <f>=HYPERLINK("https://leilaoonline.net/lote/detalhe/219500", "CAMINHÃO FORD/F4000; 1989/1989; BEGE; DIESEL; MOTOR 229; DIREÇÃO HIDRÁULICA")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45.000,00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=HYPERLINK("https://leilaoonline.net/lote/detalhe/219483", "025")</f>
      </c>
      <c r="B16" s="4" t="s">
        <f>=HYPERLINK("https://leilaoonline.net/lote/detalhe/219483", "CAMINHÃO VW/15.180 CNM; 2010/2011; BRANCA; DIESEL - FUNCIONANDO")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120.000,00</t>
        </is>
      </c>
      <c r="F16" s="4" t="inlineStr">
        <is>
          <t>2500.00</t>
        </is>
      </c>
    </row>
    <row collapsed="false" customFormat="false" customHeight="false" hidden="false" ht="12.1" outlineLevel="0" r="17">
      <c r="A17" s="5" t="s">
        <f>=HYPERLINK("https://leilaoonline.net/lote/detalhe/219498", "030")</f>
      </c>
      <c r="B17" s="4" t="s">
        <f>=HYPERLINK("https://leilaoonline.net/lote/detalhe/219498", "veja o vídeo!! I/TOYOTA HILUX CD4X4 SRV; 2006/2006; BEGE; DIESEL - FUNCIONANDO")</f>
      </c>
      <c r="C17" s="4" t="inlineStr">
        <is>
          <t>Não vendido</t>
        </is>
      </c>
      <c r="D17" s="4" t="inlineStr">
        <is>
          <t>28</t>
        </is>
      </c>
      <c r="E17" s="5" t="inlineStr">
        <is>
          <t>73.750,00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=HYPERLINK("https://leilaoonline.net/lote/detalhe/219495", "033")</f>
      </c>
      <c r="B18" s="4" t="s">
        <f>=HYPERLINK("https://leilaoonline.net/lote/detalhe/219495", "MICROÔNIBUS VW/KOMBI LOTAÇÃO; 2009/2010; BRANCA; ALCO./GASOL. - FUNCIONANDO")</f>
      </c>
      <c r="C18" s="4" t="inlineStr">
        <is>
          <t>Não vendido</t>
        </is>
      </c>
      <c r="D18" s="4" t="inlineStr">
        <is>
          <t>31</t>
        </is>
      </c>
      <c r="E18" s="5" t="inlineStr">
        <is>
          <t>20.000,00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=HYPERLINK("https://leilaoonline.net/lote/detalhe/219503", "037")</f>
      </c>
      <c r="B19" s="4" t="s">
        <f>=HYPERLINK("https://leilaoonline.net/lote/detalhe/219503", "ARRANCADOR DE AMENDOIM BM AIA-2 FLEX; ANO 2021")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60.000,00</t>
        </is>
      </c>
      <c r="F19" s="4" t="inlineStr">
        <is>
          <t>1250.00</t>
        </is>
      </c>
    </row>
    <row collapsed="false" customFormat="false" customHeight="false" hidden="false" ht="12.1" outlineLevel="0" r="20">
      <c r="A20" s="5" t="s">
        <f>=HYPERLINK("https://leilaoonline.net/lote/detalhe/219509", "038")</f>
      </c>
      <c r="B20" s="4" t="s">
        <f>=HYPERLINK("https://leilaoonline.net/lote/detalhe/219509", "ARRANCADOR DE AMENDOIM; 2 LINHAS; ANO 2021")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25.000,00</t>
        </is>
      </c>
      <c r="F20" s="4" t="inlineStr">
        <is>
          <t>1250.00</t>
        </is>
      </c>
    </row>
    <row collapsed="false" customFormat="false" customHeight="false" hidden="false" ht="12.1" outlineLevel="0" r="21">
      <c r="A21" s="5" t="s">
        <f>=HYPERLINK("https://leilaoonline.net/lote/detalhe/219505", "040")</f>
      </c>
      <c r="B21" s="4" t="s">
        <f>=HYPERLINK("https://leilaoonline.net/lote/detalhe/219505", "EMPILHADEIRA CLARK; MOTOR A DIESEL; CAP. 7 TONELADAS; TORRE DE 4 METROS; ANO INDEFINIDO")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40.000,00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=HYPERLINK("https://leilaoonline.net/lote/detalhe/219486", "041")</f>
      </c>
      <c r="B22" s="4" t="s">
        <f>=HYPERLINK("https://leilaoonline.net/lote/detalhe/219486", "EMPILHADEIRA CLARK 7 TON")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20.000,00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=HYPERLINK("https://leilaoonline.net/lote/detalhe/219490", "042")</f>
      </c>
      <c r="B23" s="4" t="s">
        <f>=HYPERLINK("https://leilaoonline.net/lote/detalhe/219490", "veja o vídeo!! EMPILHADEIRA CLARK; 7 TONELADAS; DIESEL - FUNCIONANDO")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50.000,00</t>
        </is>
      </c>
      <c r="F23" s="4" t="inlineStr">
        <is>
          <t>1250.00</t>
        </is>
      </c>
    </row>
    <row collapsed="false" customFormat="false" customHeight="false" hidden="false" ht="12.1" outlineLevel="0" r="24">
      <c r="A24" s="5" t="s">
        <f>=HYPERLINK("https://leilaoonline.net/lote/detalhe/219502", "045")</f>
      </c>
      <c r="B24" s="4" t="s">
        <f>=HYPERLINK("https://leilaoonline.net/lote/detalhe/219502", "PÁ CARREGADEIRA MICHIGAN 75 III; MOTOR MERCEDES")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55.000,00</t>
        </is>
      </c>
      <c r="F24" s="4" t="inlineStr">
        <is>
          <t>1250.00</t>
        </is>
      </c>
    </row>
    <row collapsed="false" customFormat="false" customHeight="false" hidden="false" ht="12.1" outlineLevel="0" r="25">
      <c r="A25" s="5" t="s">
        <f>=HYPERLINK("https://leilaoonline.net/lote/detalhe/219506", "046")</f>
      </c>
      <c r="B25" s="4" t="s">
        <f>=HYPERLINK("https://leilaoonline.net/lote/detalhe/219506", "veja o vídeo!! PÁ CARREGADEIRA W7; ANO INDEFINIDO; MOTOR PERKINS - FUNCIONANDO")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45.000,00</t>
        </is>
      </c>
      <c r="F25" s="4" t="inlineStr">
        <is>
          <t>1250.00</t>
        </is>
      </c>
    </row>
    <row collapsed="false" customFormat="false" customHeight="false" hidden="false" ht="12.1" outlineLevel="0" r="26">
      <c r="A26" s="5" t="s">
        <f>=HYPERLINK("https://leilaoonline.net/lote/detalhe/219512", "050")</f>
      </c>
      <c r="B26" s="4" t="s">
        <f>=HYPERLINK("https://leilaoonline.net/lote/detalhe/219512", "TRATOR FORD 8 BR; SEM IDENTIFICAÇÃO DE ANO")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10.000,00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=HYPERLINK("https://leilaoonline.net/lote/detalhe/219514", "051")</f>
      </c>
      <c r="B27" s="4" t="s">
        <f>=HYPERLINK("https://leilaoonline.net/lote/detalhe/219514", "TRATOR FORD; SEM IDENTIFICAÇÃO DE ANO; MOTOR DESMONTADO; GASOLINA")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2.000,00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=HYPERLINK("https://leilaoonline.net/lote/detalhe/219488", "052")</f>
      </c>
      <c r="B28" s="4" t="s">
        <f>=HYPERLINK("https://leilaoonline.net/lote/detalhe/219488", "TRATOR FORD; MODELO 8N; ANO DE FABRICAÇÃO DÉCADA DE 50")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7.000,00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=HYPERLINK("https://leilaoonline.net/lote/detalhe/219525", "053")</f>
      </c>
      <c r="B29" s="4" t="s">
        <f>=HYPERLINK("https://leilaoonline.net/lote/detalhe/219525", "TRATOR VALMET 85ID.; ANO 1979 - FUNCIONANDO")</f>
      </c>
      <c r="C29" s="4" t="inlineStr">
        <is>
          <t>Não vendido</t>
        </is>
      </c>
      <c r="D29" s="4" t="inlineStr">
        <is>
          <t>2</t>
        </is>
      </c>
      <c r="E29" s="5" t="inlineStr">
        <is>
          <t>20.500,00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=HYPERLINK("https://leilaoonline.net/lote/detalhe/219492", "055")</f>
      </c>
      <c r="B30" s="4" t="s">
        <f>=HYPERLINK("https://leilaoonline.net/lote/detalhe/219492", "MICRO TRATOR AGRALE")</f>
      </c>
      <c r="C30" s="4" t="inlineStr">
        <is>
          <t>Não vendido</t>
        </is>
      </c>
      <c r="D30" s="4" t="inlineStr">
        <is>
          <t>7</t>
        </is>
      </c>
      <c r="E30" s="5" t="inlineStr">
        <is>
          <t>9.500,00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=HYPERLINK("https://leilaoonline.net/lote/detalhe/219496", "060")</f>
      </c>
      <c r="B31" s="4" t="s">
        <f>=HYPERLINK("https://leilaoonline.net/lote/detalhe/219496", "veja o vídeo!! RETROESCAVADEIRA JCB; ANO 2020; MODELO ECXB14CM2CM; 4MIL HORAS - FUNCIONANDO")</f>
      </c>
      <c r="C31" s="4" t="inlineStr">
        <is>
          <t>Não vendido</t>
        </is>
      </c>
      <c r="D31" s="4" t="inlineStr">
        <is>
          <t>21</t>
        </is>
      </c>
      <c r="E31" s="5" t="inlineStr">
        <is>
          <t>210.000,00</t>
        </is>
      </c>
      <c r="F31" s="4" t="inlineStr">
        <is>
          <t>2500.00</t>
        </is>
      </c>
    </row>
    <row collapsed="false" customFormat="false" customHeight="false" hidden="false" ht="12.1" outlineLevel="0" r="32">
      <c r="A32" s="5" t="s">
        <f>=HYPERLINK("https://leilaoonline.net/lote/detalhe/219493", "061")</f>
      </c>
      <c r="B32" s="4" t="s">
        <f>=HYPERLINK("https://leilaoonline.net/lote/detalhe/219493", "RETROESCAVADEIRA CASE 580H; ANO 2012 - FUNCIONANDO")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90.000,00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=HYPERLINK("https://leilaoonline.net/lote/detalhe/219487", "062")</f>
      </c>
      <c r="B33" s="4" t="s">
        <f>=HYPERLINK("https://leilaoonline.net/lote/detalhe/219487", "RETROESCAVADEIRA  MASSEY FERGUSON; MODELO 86 HD; ANO 1987")</f>
      </c>
      <c r="C33" s="4" t="inlineStr">
        <is>
          <t>Não vendido</t>
        </is>
      </c>
      <c r="D33" s="4" t="inlineStr">
        <is>
          <t>2</t>
        </is>
      </c>
      <c r="E33" s="5" t="inlineStr">
        <is>
          <t>22.000,00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=HYPERLINK("https://leilaoonline.net/lote/detalhe/219484", "063")</f>
      </c>
      <c r="B34" s="4" t="s">
        <f>=HYPERLINK("https://leilaoonline.net/lote/detalhe/219484", "RETROESCAVADEIRA JCB; MODELO 3CX 4X4; ANO 2016; EMPLACADA - FUNCIONANDO - PLACA FINAL 40")</f>
      </c>
      <c r="C34" s="4" t="inlineStr">
        <is>
          <t>Não vendido</t>
        </is>
      </c>
      <c r="D34" s="4" t="inlineStr">
        <is>
          <t>24</t>
        </is>
      </c>
      <c r="E34" s="5" t="inlineStr">
        <is>
          <t>167.500,00</t>
        </is>
      </c>
      <c r="F34" s="4" t="inlineStr">
        <is>
          <t>2500.00</t>
        </is>
      </c>
    </row>
    <row collapsed="false" customFormat="false" customHeight="false" hidden="false" ht="12.1" outlineLevel="0" r="35">
      <c r="A35" s="5" t="s">
        <f>=HYPERLINK("https://leilaoonline.net/lote/detalhe/219485", "064")</f>
      </c>
      <c r="B35" s="4" t="s">
        <f>=HYPERLINK("https://leilaoonline.net/lote/detalhe/219485", "RETROESCAVADEIRA JCB; MODELO 3CX 4X4; ANO 2016; EMPLACADA - FUNCIONANDO - PLACA FINAL 65")</f>
      </c>
      <c r="C35" s="4" t="inlineStr">
        <is>
          <t>Não vendido</t>
        </is>
      </c>
      <c r="D35" s="4" t="inlineStr">
        <is>
          <t>20</t>
        </is>
      </c>
      <c r="E35" s="5" t="inlineStr">
        <is>
          <t>157.500,00</t>
        </is>
      </c>
      <c r="F35" s="4" t="inlineStr">
        <is>
          <t>2500.00</t>
        </is>
      </c>
    </row>
    <row collapsed="false" customFormat="false" customHeight="false" hidden="false" ht="12.1" outlineLevel="0" r="36">
      <c r="A36" s="5" t="s">
        <f>=HYPERLINK("https://leilaoonline.net/lote/detalhe/219489", "065")</f>
      </c>
      <c r="B36" s="4" t="s">
        <f>=HYPERLINK("https://leilaoonline.net/lote/detalhe/219489", "GRANECAR; DIESEL; CAPACIDADE 9 TONELADAS - FUNCIONANDO")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5.000,00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=HYPERLINK("https://leilaoonline.net/lote/detalhe/219533", "070")</f>
      </c>
      <c r="B37" s="4" t="s">
        <f>=HYPERLINK("https://leilaoonline.net/lote/detalhe/219533", "CAÇAMBA COMPACTADORA DE LIXO PARA CAMINHÃO TOCO")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2.000,00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=HYPERLINK("https://leilaoonline.net/lote/detalhe/219534", "071")</f>
      </c>
      <c r="B38" s="4" t="s">
        <f>=HYPERLINK("https://leilaoonline.net/lote/detalhe/219534", "CAÇAMBA COMPACTADORA DE LIXO PARA CAMINHÃO TOCO")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2.000,00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=HYPERLINK("https://leilaoonline.net/lote/detalhe/219542", "072")</f>
      </c>
      <c r="B39" s="4" t="s">
        <f>=HYPERLINK("https://leilaoonline.net/lote/detalhe/219542", "COMPACTADOR DE LIXO; MARCA PLANALTO; 19 METROS CUBICOS; PARA CAMINHÃO TRUCADO")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2.000,00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=HYPERLINK("https://leilaoonline.net/lote/detalhe/219532", "075")</f>
      </c>
      <c r="B40" s="4" t="s">
        <f>=HYPERLINK("https://leilaoonline.net/lote/detalhe/219532", "CARRETA DE 2 RODAS PARA 3.000 KG")</f>
      </c>
      <c r="C40" s="4" t="inlineStr">
        <is>
          <t>Não vendido</t>
        </is>
      </c>
      <c r="D40" s="4" t="inlineStr">
        <is>
          <t>2</t>
        </is>
      </c>
      <c r="E40" s="5" t="inlineStr">
        <is>
          <t>1.250,00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=HYPERLINK("https://leilaoonline.net/lote/detalhe/219491", "076")</f>
      </c>
      <c r="B41" s="4" t="s">
        <f>=HYPERLINK("https://leilaoonline.net/lote/detalhe/219491", "CARRETA")</f>
      </c>
      <c r="C41" s="4" t="inlineStr">
        <is>
          <t>Não vendido</t>
        </is>
      </c>
      <c r="D41" s="4" t="inlineStr">
        <is>
          <t>2</t>
        </is>
      </c>
      <c r="E41" s="5" t="inlineStr">
        <is>
          <t>1.500,00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=HYPERLINK("https://leilaoonline.net/lote/detalhe/219513", "078")</f>
      </c>
      <c r="B42" s="4" t="s">
        <f>=HYPERLINK("https://leilaoonline.net/lote/detalhe/219513", "CARROCERIA DE MADEIRA; MEDIDAS: 2.20 ALTURA X 2.25 LARGURA X 4.20 COMPRIMENTO")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5.000,00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=HYPERLINK("https://leilaoonline.net/lote/detalhe/219515", "080")</f>
      </c>
      <c r="B43" s="4" t="s">
        <f>=HYPERLINK("https://leilaoonline.net/lote/detalhe/219515", "JOGO DE BANCOS HONDA FIT")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350,00</t>
        </is>
      </c>
      <c r="F43" s="4" t="inlineStr">
        <is>
          <t>50.00</t>
        </is>
      </c>
    </row>
    <row collapsed="false" customFormat="false" customHeight="false" hidden="false" ht="12.1" outlineLevel="0" r="44">
      <c r="A44" s="5" t="s">
        <f>=HYPERLINK("https://leilaoonline.net/lote/detalhe/219516", "081")</f>
      </c>
      <c r="B44" s="4" t="s">
        <f>=HYPERLINK("https://leilaoonline.net/lote/detalhe/219516", "BANCOS DIANTEIROS GOL BOLA")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200,00</t>
        </is>
      </c>
      <c r="F44" s="4" t="inlineStr">
        <is>
          <t>50.00</t>
        </is>
      </c>
    </row>
    <row collapsed="false" customFormat="false" customHeight="false" hidden="false" ht="12.1" outlineLevel="0" r="45">
      <c r="A45" s="5" t="s">
        <f>=HYPERLINK("https://leilaoonline.net/lote/detalhe/219523", "082")</f>
      </c>
      <c r="B45" s="4" t="s">
        <f>=HYPERLINK("https://leilaoonline.net/lote/detalhe/219523", "BANCOS DIANTEIROS KOMBI")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150,00</t>
        </is>
      </c>
      <c r="F45" s="4" t="inlineStr">
        <is>
          <t>50.00</t>
        </is>
      </c>
    </row>
    <row collapsed="false" customFormat="false" customHeight="false" hidden="false" ht="12.1" outlineLevel="0" r="46">
      <c r="A46" s="5" t="s">
        <f>=HYPERLINK("https://leilaoonline.net/lote/detalhe/219543", "085")</f>
      </c>
      <c r="B46" s="4" t="s">
        <f>=HYPERLINK("https://leilaoonline.net/lote/detalhe/219543", "PLANTADEIRA JUMIL; 4 LINHAS; MODELO 2050; ANO 2005")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7.000,00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=HYPERLINK("https://leilaoonline.net/lote/detalhe/219527", "086")</f>
      </c>
      <c r="B47" s="4" t="s">
        <f>=HYPERLINK("https://leilaoonline.net/lote/detalhe/219527", "PLANTADEIRA; MARCA BALDAN; PLANTIO DIRETO; 9 LINHAS; MODELO PPSOLO 4500")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10.000,00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=HYPERLINK("https://leilaoonline.net/lote/detalhe/219546", "090")</f>
      </c>
      <c r="B48" s="4" t="s">
        <f>=HYPERLINK("https://leilaoonline.net/lote/detalhe/219546", "GRADE NIVELADORA 32 DISCOS")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1.000,00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=HYPERLINK("https://leilaoonline.net/lote/detalhe/219547", "091")</f>
      </c>
      <c r="B49" s="4" t="s">
        <f>=HYPERLINK("https://leilaoonline.net/lote/detalhe/219547", "GRADE HIDRÁULICA DE 16 DISCOS")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1.000,00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=HYPERLINK("https://leilaoonline.net/lote/detalhe/219519", "095")</f>
      </c>
      <c r="B50" s="4" t="s">
        <f>=HYPERLINK("https://leilaoonline.net/lote/detalhe/219519", "PULVERIZADOR; MARCA KO; TURBINA ALTA COM VOLUTE; CAPACIDADADE 2.000L")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5.000,00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=HYPERLINK("https://leilaoonline.net/lote/detalhe/219520", "096")</f>
      </c>
      <c r="B51" s="4" t="s">
        <f>=HYPERLINK("https://leilaoonline.net/lote/detalhe/219520", "PULVERIZADOR; CAPACIDADE 400L")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500,00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=HYPERLINK("https://leilaoonline.net/lote/detalhe/219524", "097")</f>
      </c>
      <c r="B52" s="4" t="s">
        <f>=HYPERLINK("https://leilaoonline.net/lote/detalhe/219524", "PULVERIZADOR JOHN BIN; COM PISTOLA; CAPACIDADE 400L")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1.000,00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=HYPERLINK("https://leilaoonline.net/lote/detalhe/219530", "100")</f>
      </c>
      <c r="B53" s="4" t="s">
        <f>=HYPERLINK("https://leilaoonline.net/lote/detalhe/219530", "ROÇADEIRA BALDAN; 1.50M - FUNCIONANDO")</f>
      </c>
      <c r="C53" s="4" t="inlineStr">
        <is>
          <t>Não vendido</t>
        </is>
      </c>
      <c r="D53" s="4" t="inlineStr">
        <is>
          <t>9</t>
        </is>
      </c>
      <c r="E53" s="5" t="inlineStr">
        <is>
          <t>3.500,00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=HYPERLINK("https://leilaoonline.net/lote/detalhe/219531", "101")</f>
      </c>
      <c r="B54" s="4" t="s">
        <f>=HYPERLINK("https://leilaoonline.net/lote/detalhe/219531", "ROÇADEIRA BALDAN; 1,70M GIRO LIVRE")</f>
      </c>
      <c r="C54" s="4" t="inlineStr">
        <is>
          <t>Não vendido</t>
        </is>
      </c>
      <c r="D54" s="4" t="inlineStr">
        <is>
          <t>8</t>
        </is>
      </c>
      <c r="E54" s="5" t="inlineStr">
        <is>
          <t>6.000,00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=HYPERLINK("https://leilaoonline.net/lote/detalhe/219535", "105")</f>
      </c>
      <c r="B55" s="4" t="s">
        <f>=HYPERLINK("https://leilaoonline.net/lote/detalhe/219535", "PLATAFORMA ELEVATÓRIA (PARA CAMINHÃO TOCO OU TRUCK)")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3.500,00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=HYPERLINK("https://leilaoonline.net/lote/detalhe/219522", "110")</f>
      </c>
      <c r="B56" s="4" t="s">
        <f>=HYPERLINK("https://leilaoonline.net/lote/detalhe/219522", "MOTOR MWM; 3 CILINDROS; SEM INDENTIFICAÇÃO DE ANO; ACOPLADO EM UM REDUTOR")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3.000,00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=HYPERLINK("https://leilaoonline.net/lote/detalhe/219536", "111")</f>
      </c>
      <c r="B57" s="4" t="s">
        <f>=HYPERLINK("https://leilaoonline.net/lote/detalhe/219536", "MOTOR MB 366; STANDER (RETIFICADO)")</f>
      </c>
      <c r="C57" s="4" t="inlineStr">
        <is>
          <t>Não vendido</t>
        </is>
      </c>
      <c r="D57" s="4" t="inlineStr">
        <is>
          <t>36</t>
        </is>
      </c>
      <c r="E57" s="5" t="inlineStr">
        <is>
          <t>22.500,00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=HYPERLINK("https://leilaoonline.net/lote/detalhe/219545", "115")</f>
      </c>
      <c r="B58" s="4" t="s">
        <f>=HYPERLINK("https://leilaoonline.net/lote/detalhe/219545", "PLAINA NIVELADORA DE ARRASTO DE 2.45 METROS")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4.000,00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=HYPERLINK("https://leilaoonline.net/lote/detalhe/219539", "120")</f>
      </c>
      <c r="B59" s="4" t="s">
        <f>=HYPERLINK("https://leilaoonline.net/lote/detalhe/219539", "TANQUE DE FIBRA DE 15.000 LITROS")</f>
      </c>
      <c r="C59" s="4" t="inlineStr">
        <is>
          <t>Não vendido</t>
        </is>
      </c>
      <c r="D59" s="4" t="inlineStr">
        <is>
          <t>2</t>
        </is>
      </c>
      <c r="E59" s="5" t="inlineStr">
        <is>
          <t>10.000,00</t>
        </is>
      </c>
      <c r="F59" s="4" t="inlineStr">
        <is>
          <t>500.00</t>
        </is>
      </c>
    </row>
    <row collapsed="false" customFormat="false" customHeight="false" hidden="false" ht="12.1" outlineLevel="0" r="60">
      <c r="A60" s="5" t="s">
        <f>=HYPERLINK("https://leilaoonline.net/lote/detalhe/219540", "121")</f>
      </c>
      <c r="B60" s="4" t="s">
        <f>=HYPERLINK("https://leilaoonline.net/lote/detalhe/219540", "TANQUE DE FIBRA DE 20.000 LITROS")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14.000,00</t>
        </is>
      </c>
      <c r="F60" s="4" t="inlineStr">
        <is>
          <t>500.00</t>
        </is>
      </c>
    </row>
    <row collapsed="false" customFormat="false" customHeight="false" hidden="false" ht="12.1" outlineLevel="0" r="61">
      <c r="A61" s="5" t="s">
        <f>=HYPERLINK("https://leilaoonline.net/lote/detalhe/219518", "125")</f>
      </c>
      <c r="B61" s="4" t="s">
        <f>=HYPERLINK("https://leilaoonline.net/lote/detalhe/219518", "PARAMOTOR; ANO 2019; VITORAZZI; EVO 100; ASA SOL FLEXUS M (ACOMPANHA HÉLICES E CAPACETE) - FUNCIONANDO")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15.000,00</t>
        </is>
      </c>
      <c r="F61" s="4" t="inlineStr">
        <is>
          <t>500.00</t>
        </is>
      </c>
    </row>
    <row collapsed="false" customFormat="false" customHeight="false" hidden="false" ht="12.1" outlineLevel="0" r="62">
      <c r="A62" s="5" t="s">
        <f>=HYPERLINK("https://leilaoonline.net/lote/detalhe/219521", "130")</f>
      </c>
      <c r="B62" s="4" t="s">
        <f>=HYPERLINK("https://leilaoonline.net/lote/detalhe/219521", "LOTE COM 4 ENGATES")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500,00</t>
        </is>
      </c>
      <c r="F62" s="4" t="inlineStr">
        <is>
          <t>50.00</t>
        </is>
      </c>
    </row>
    <row collapsed="false" customFormat="false" customHeight="false" hidden="false" ht="12.1" outlineLevel="0" r="63">
      <c r="A63" s="5" t="s">
        <f>=HYPERLINK("https://leilaoonline.net/lote/detalhe/219544", "135")</f>
      </c>
      <c r="B63" s="4" t="s">
        <f>=HYPERLINK("https://leilaoonline.net/lote/detalhe/219544", "BAÚ (PARA TRUCK); MEDIDAS: 7,70 COMPRIMENTO X 2,60 LARGURA X 2,30 ALTURA")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4.000,00</t>
        </is>
      </c>
      <c r="F63" s="4" t="inlineStr">
        <is>
          <t>250.00</t>
        </is>
      </c>
    </row>
    <row collapsed="false" customFormat="false" customHeight="false" hidden="false" ht="12.1" outlineLevel="0" r="64">
      <c r="A64" s="5" t="s">
        <f>=HYPERLINK("https://leilaoonline.net/lote/detalhe/219511", "136")</f>
      </c>
      <c r="B64" s="4" t="s">
        <f>=HYPERLINK("https://leilaoonline.net/lote/detalhe/219511", "CÂMARA FRIA; MEDIDAS: 2.20 ALTURA X 2.25 LARGURA X 4.20 COMPRIMENTO")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7.500,00</t>
        </is>
      </c>
      <c r="F64" s="4" t="inlineStr">
        <is>
          <t>500.00</t>
        </is>
      </c>
    </row>
    <row collapsed="false" customFormat="false" customHeight="false" hidden="false" ht="12.1" outlineLevel="0" r="65">
      <c r="A65" s="5" t="s">
        <f>=HYPERLINK("https://leilaoonline.net/lote/detalhe/219526", "140")</f>
      </c>
      <c r="B65" s="4" t="s">
        <f>=HYPERLINK("https://leilaoonline.net/lote/detalhe/219526", "LOTE ÚNICO DE FERRAMENTAS (MAIS INFORMAÇÕES NAS ESPECIFICAÇÕES)")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4.000,00</t>
        </is>
      </c>
      <c r="F65" s="4" t="inlineStr">
        <is>
          <t>500.00</t>
        </is>
      </c>
    </row>
    <row collapsed="false" customFormat="false" customHeight="false" hidden="false" ht="12.1" outlineLevel="0" r="66">
      <c r="A66" s="5" t="s">
        <f>=HYPERLINK("https://leilaoonline.net/lote/detalhe/219528", "145")</f>
      </c>
      <c r="B66" s="4" t="s">
        <f>=HYPERLINK("https://leilaoonline.net/lote/detalhe/219528", "SEMEADEIRA MARCA KAMAQ")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500,00</t>
        </is>
      </c>
      <c r="F66" s="4" t="inlineStr">
        <is>
          <t>250.00</t>
        </is>
      </c>
    </row>
    <row collapsed="false" customFormat="false" customHeight="false" hidden="false" ht="12.1" outlineLevel="0" r="67">
      <c r="A67" s="5" t="s">
        <f>=HYPERLINK("https://leilaoonline.net/lote/detalhe/219529", "150")</f>
      </c>
      <c r="B67" s="4" t="s">
        <f>=HYPERLINK("https://leilaoonline.net/lote/detalhe/219529", "CALCAREADEIRA ADUBADEIRA VICON; CAPACIDADE 1.150 KG")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500,00</t>
        </is>
      </c>
      <c r="F67" s="4" t="inlineStr">
        <is>
          <t>250.00</t>
        </is>
      </c>
    </row>
    <row collapsed="false" customFormat="false" customHeight="false" hidden="false" ht="12.1" outlineLevel="0" r="68">
      <c r="A68" s="5" t="s">
        <f>=HYPERLINK("https://leilaoonline.net/lote/detalhe/219517", "155")</f>
      </c>
      <c r="B68" s="4" t="s">
        <f>=HYPERLINK("https://leilaoonline.net/lote/detalhe/219517", "ANTIGUIDADE SALVADOR - PUXADO POR BOI")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500,00</t>
        </is>
      </c>
      <c r="F68" s="4" t="inlineStr">
        <is>
          <t>250.00</t>
        </is>
      </c>
    </row>
    <row collapsed="false" customFormat="false" customHeight="false" hidden="false" ht="12.1" outlineLevel="0" r="69">
      <c r="A69" s="5" t="s">
        <f>=HYPERLINK("https://leilaoonline.net/lote/detalhe/219537", "160")</f>
      </c>
      <c r="B69" s="4" t="s">
        <f>=HYPERLINK("https://leilaoonline.net/lote/detalhe/219537", "ENSILADEIRA FORRAGEIRA JF")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1.000,00</t>
        </is>
      </c>
      <c r="F69" s="4" t="inlineStr">
        <is>
          <t>500.00</t>
        </is>
      </c>
    </row>
    <row collapsed="false" customFormat="false" customHeight="false" hidden="false" ht="12.1" outlineLevel="0" r="70">
      <c r="A70" s="5" t="s">
        <f>=HYPERLINK("https://leilaoonline.net/lote/detalhe/219538", "165")</f>
      </c>
      <c r="B70" s="4" t="s">
        <f>=HYPERLINK("https://leilaoonline.net/lote/detalhe/219538", "LOTE COM 2 UNIDADES DE VASSOURAS ROTATIVAS PARA ACOPLAR EM MINI CARREGADEIRA")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7.000,00</t>
        </is>
      </c>
      <c r="F70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2026-09-02T19:12:55.00Z</dcterms:created>
  <dc:creator>Tellks Tecnologia</dc:creator>
  <cp:revision>0</cp:revision>
</cp:coreProperties>
</file>