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Pajero Sport 21 • Tracker 18 • HR-V 21 • CR-V • Creta 18 • Yaris 21 • Jeep Comp. 23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14/03/2024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=HYPERLINK("https://leilaoonline.net/lote/detalhe/218962", "005")</f>
      </c>
      <c r="B11" s="4" t="s">
        <f>=HYPERLINK("https://leilaoonline.net/lote/detalhe/218962", "FORD/DEL REY; 1983/1984; MARROM; ALCOOL - NÃO FUNCIONA")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1.250,00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=HYPERLINK("https://leilaoonline.net/lote/detalhe/218968", "007")</f>
      </c>
      <c r="B12" s="4" t="s">
        <f>=HYPERLINK("https://leilaoonline.net/lote/detalhe/218968", "veja o vídeo!! VW/GOL 1.6 POWER; 2008/2008; BRANCA; ALCO./GASOL.; COM KIT RALLYE - FUNCIONANDO")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12.000,00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=HYPERLINK("https://leilaoonline.net/lote/detalhe/219245", "010")</f>
      </c>
      <c r="B13" s="4" t="s">
        <f>=HYPERLINK("https://leilaoonline.net/lote/detalhe/219245", "veja o vídeo!! VW/GOL GTS; 1989/1989; VERMELHA; ALCOOL - FUNCIONANDO")</f>
      </c>
      <c r="C13" s="4" t="inlineStr">
        <is>
          <t>Não vendido</t>
        </is>
      </c>
      <c r="D13" s="4" t="inlineStr">
        <is>
          <t>16</t>
        </is>
      </c>
      <c r="E13" s="5" t="inlineStr">
        <is>
          <t>20.500,00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=HYPERLINK("https://leilaoonline.net/lote/detalhe/218970", "020")</f>
      </c>
      <c r="B14" s="4" t="s">
        <f>=HYPERLINK("https://leilaoonline.net/lote/detalhe/218970", "veja o vídeo!! I/MMC PAJERO SPORT HPE S; 2020/2021; MARROM; DIESEL - FUNCIONANDO - APROX. 44.700KM")</f>
      </c>
      <c r="C14" s="4" t="inlineStr">
        <is>
          <t>Vendido</t>
        </is>
      </c>
      <c r="D14" s="4" t="inlineStr">
        <is>
          <t>50</t>
        </is>
      </c>
      <c r="E14" s="5" t="inlineStr">
        <is>
          <t>242.500,00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=HYPERLINK("https://leilaoonline.net/lote/detalhe/218985", "025")</f>
      </c>
      <c r="B15" s="4" t="s">
        <f>=HYPERLINK("https://leilaoonline.net/lote/detalhe/218985", "JUMPER F35H 23S; FURGÃO; 2012/2013; BRANCO; DIESEL - FUNCIONANDO")</f>
      </c>
      <c r="C15" s="4" t="inlineStr">
        <is>
          <t>Não vendido</t>
        </is>
      </c>
      <c r="D15" s="4" t="inlineStr">
        <is>
          <t>5</t>
        </is>
      </c>
      <c r="E15" s="5" t="inlineStr">
        <is>
          <t>30.000,00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=HYPERLINK("https://leilaoonline.net/lote/detalhe/218979", "030")</f>
      </c>
      <c r="B16" s="4" t="s">
        <f>=HYPERLINK("https://leilaoonline.net/lote/detalhe/218979", "veja o vídeo!! HYUNDAI/HB20 10M SENSE; 2020/2021; PRATA; ALCO./GASOL. - FUNCIONANDO - APROX. 37.000KM")</f>
      </c>
      <c r="C16" s="4" t="inlineStr">
        <is>
          <t>Não vendido</t>
        </is>
      </c>
      <c r="D16" s="4" t="inlineStr">
        <is>
          <t>13</t>
        </is>
      </c>
      <c r="E16" s="5" t="inlineStr">
        <is>
          <t>30.000,00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=HYPERLINK("https://leilaoonline.net/lote/detalhe/218967", "035")</f>
      </c>
      <c r="B17" s="4" t="s">
        <f>=HYPERLINK("https://leilaoonline.net/lote/detalhe/218967", "veja o vídeo!! I/BMW X1 SDRIVE1.8I VL31; 2010/2011; PRETA; GASOLINA - FUNCIONANDO - APROX. 71.790KM - IPVA 2024 OK")</f>
      </c>
      <c r="C17" s="4" t="inlineStr">
        <is>
          <t>Não vendido</t>
        </is>
      </c>
      <c r="D17" s="4" t="inlineStr">
        <is>
          <t>10</t>
        </is>
      </c>
      <c r="E17" s="5" t="inlineStr">
        <is>
          <t>36.250,00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=HYPERLINK("https://leilaoonline.net/lote/detalhe/218972", "040")</f>
      </c>
      <c r="B18" s="4" t="s">
        <f>=HYPERLINK("https://leilaoonline.net/lote/detalhe/218972", "HONDA/HR-V EXL CVT; 2021/2021; BRANCA; ALCO./GASOL. - FUNC. - IPVA 2024 OK - APROX. 38.500KM")</f>
      </c>
      <c r="C18" s="4" t="inlineStr">
        <is>
          <t>Não vendido</t>
        </is>
      </c>
      <c r="D18" s="4" t="inlineStr">
        <is>
          <t>36</t>
        </is>
      </c>
      <c r="E18" s="5" t="inlineStr">
        <is>
          <t>80.750,00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=HYPERLINK("https://leilaoonline.net/lote/detalhe/218964", "045")</f>
      </c>
      <c r="B19" s="4" t="s">
        <f>=HYPERLINK("https://leilaoonline.net/lote/detalhe/218964", "veja o vídeo!! I/CHEV TRACKER PREMIER; 2017/2018; CINZA; ALCO./GASOL. - FUNCIONANDO - IPVA 2024 OK")</f>
      </c>
      <c r="C19" s="4" t="inlineStr">
        <is>
          <t>Não vendido</t>
        </is>
      </c>
      <c r="D19" s="4" t="inlineStr">
        <is>
          <t>19</t>
        </is>
      </c>
      <c r="E19" s="5" t="inlineStr">
        <is>
          <t>53.500,00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=HYPERLINK("https://leilaoonline.net/lote/detalhe/218981", "050")</f>
      </c>
      <c r="B20" s="4" t="s">
        <f>=HYPERLINK("https://leilaoonline.net/lote/detalhe/218981", "veja o vídeo!! I/HONDA CR-V EXL; 2010/2011; CINZA; GASOLINA - FUNCIONANDO")</f>
      </c>
      <c r="C20" s="4" t="inlineStr">
        <is>
          <t>Não vendido</t>
        </is>
      </c>
      <c r="D20" s="4" t="inlineStr">
        <is>
          <t>9</t>
        </is>
      </c>
      <c r="E20" s="5" t="inlineStr">
        <is>
          <t>31.000,00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=HYPERLINK("https://leilaoonline.net/lote/detalhe/218963", "055")</f>
      </c>
      <c r="B21" s="4" t="s">
        <f>=HYPERLINK("https://leilaoonline.net/lote/detalhe/218963", "veja o vídeo!! HYUNDAI/CRETA 16M ATTITU; 2017/2018; PRATA; ALCO./GASOL. - FUNCIONANDO - IPVA 2024 OK")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25.500,00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=HYPERLINK("https://leilaoonline.net/lote/detalhe/218973", "060")</f>
      </c>
      <c r="B22" s="4" t="s">
        <f>=HYPERLINK("https://leilaoonline.net/lote/detalhe/218973", "veja o vídeo!! JEEP/COMPASS LONG TF; 2022/2023; CINZA; ALCO./GASOL. - FUNC. - IPVA 2024 OK - APROX. 19.500KM")</f>
      </c>
      <c r="C22" s="4" t="inlineStr">
        <is>
          <t>Não vendido</t>
        </is>
      </c>
      <c r="D22" s="4" t="inlineStr">
        <is>
          <t>51</t>
        </is>
      </c>
      <c r="E22" s="5" t="inlineStr">
        <is>
          <t>96.750,00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=HYPERLINK("https://leilaoonline.net/lote/detalhe/218987", "065")</f>
      </c>
      <c r="B23" s="4" t="s">
        <f>=HYPERLINK("https://leilaoonline.net/lote/detalhe/218987", "veja o vídeo!! I/CHEVROLET AGILE LTZ; 2011/2011; BRANCA; ALCO./GASOL. - FUNCIONANDO")</f>
      </c>
      <c r="C23" s="4" t="inlineStr">
        <is>
          <t>Não vendido</t>
        </is>
      </c>
      <c r="D23" s="4" t="inlineStr">
        <is>
          <t>28</t>
        </is>
      </c>
      <c r="E23" s="5" t="inlineStr">
        <is>
          <t>19.100,00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=HYPERLINK("https://leilaoonline.net/lote/detalhe/219321", "067")</f>
      </c>
      <c r="B24" s="4" t="s">
        <f>=HYPERLINK("https://leilaoonline.net/lote/detalhe/219321", "veja o vídeo!! I/NISSAN VERSA 16SV FLEX; 2011/2012; BRANCA; ALCO./GASOL. - FUNCIONANDO")</f>
      </c>
      <c r="C24" s="4" t="inlineStr">
        <is>
          <t>Não vendido</t>
        </is>
      </c>
      <c r="D24" s="4" t="inlineStr">
        <is>
          <t>23</t>
        </is>
      </c>
      <c r="E24" s="5" t="inlineStr">
        <is>
          <t>16.000,00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=HYPERLINK("https://leilaoonline.net/lote/detalhe/218966", "070")</f>
      </c>
      <c r="B25" s="4" t="s">
        <f>=HYPERLINK("https://leilaoonline.net/lote/detalhe/218966", "veja o vídeo!! TOYOTA/YARIS HA XS 15CNT; 2020/2021; AZUL; ALCO./GASOL. - FUNCIONANDO - IPVA 2024 OK")</f>
      </c>
      <c r="C25" s="4" t="inlineStr">
        <is>
          <t>Não vendido</t>
        </is>
      </c>
      <c r="D25" s="4" t="inlineStr">
        <is>
          <t>24</t>
        </is>
      </c>
      <c r="E25" s="5" t="inlineStr">
        <is>
          <t>48.750,00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=HYPERLINK("https://leilaoonline.net/lote/detalhe/218971", "075")</f>
      </c>
      <c r="B26" s="4" t="s">
        <f>=HYPERLINK("https://leilaoonline.net/lote/detalhe/218971", "veja o vídeo!! CHEVROLET/MONTANA SPORT; 2015/2016; VERMELHA; ALCO./GASOL. - FUNCIONANDO - IPVA 2024 OK")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37.500,00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=HYPERLINK("https://leilaoonline.net/lote/detalhe/218977", "077")</f>
      </c>
      <c r="B27" s="4" t="s">
        <f>=HYPERLINK("https://leilaoonline.net/lote/detalhe/218977", "TOYOTA/FIELDER; 2004/2005; PRATA; GASOLINA - FUNCIONANDO")</f>
      </c>
      <c r="C27" s="4" t="inlineStr">
        <is>
          <t>Não vendido</t>
        </is>
      </c>
      <c r="D27" s="4" t="inlineStr">
        <is>
          <t>25</t>
        </is>
      </c>
      <c r="E27" s="5" t="inlineStr">
        <is>
          <t>22.500,00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=HYPERLINK("https://leilaoonline.net/lote/detalhe/218975", "080")</f>
      </c>
      <c r="B28" s="4" t="s">
        <f>=HYPERLINK("https://leilaoonline.net/lote/detalhe/218975", "veja o vídeo!! FIAT/CRONOS 1.0; 2022/2023; PRATA; ALCO./GASOL. - FUNCIONANDO - IPVA 2024 OK")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24.000,00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=HYPERLINK("https://leilaoonline.net/lote/detalhe/218984", "085")</f>
      </c>
      <c r="B29" s="4" t="s">
        <f>=HYPERLINK("https://leilaoonline.net/lote/detalhe/218984", "veja o vídeo!! HONDA/FIT LX FLEX; 2010/2010; PRETA; ALCO./GASOL. - FUNCIONANDO")</f>
      </c>
      <c r="C29" s="4" t="inlineStr">
        <is>
          <t>Vendido</t>
        </is>
      </c>
      <c r="D29" s="4" t="inlineStr">
        <is>
          <t>17</t>
        </is>
      </c>
      <c r="E29" s="5" t="inlineStr">
        <is>
          <t>28.000,00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=HYPERLINK("https://leilaoonline.net/lote/detalhe/218980", "090")</f>
      </c>
      <c r="B30" s="4" t="s">
        <f>=HYPERLINK("https://leilaoonline.net/lote/detalhe/218980", "veja o vídeo!! CITROEN/C3 120A EXCLUSIV; 2013/2014; BRANCA; ALCO./GASOL. - FUNCIONANDO")</f>
      </c>
      <c r="C30" s="4" t="inlineStr">
        <is>
          <t>Não vendido</t>
        </is>
      </c>
      <c r="D30" s="4" t="inlineStr">
        <is>
          <t>15</t>
        </is>
      </c>
      <c r="E30" s="5" t="inlineStr">
        <is>
          <t>23.500,00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=HYPERLINK("https://leilaoonline.net/lote/detalhe/218961", "095")</f>
      </c>
      <c r="B31" s="4" t="s">
        <f>=HYPERLINK("https://leilaoonline.net/lote/detalhe/218961", "veja o vídeo!! I/M. BENZ SLK 250 CGI; 2014/2014; VERMELHA; GASOLINA - FUNCIONANDO")</f>
      </c>
      <c r="C31" s="4" t="inlineStr">
        <is>
          <t>Não vendido</t>
        </is>
      </c>
      <c r="D31" s="4" t="inlineStr">
        <is>
          <t>11</t>
        </is>
      </c>
      <c r="E31" s="5" t="inlineStr">
        <is>
          <t>98.750,00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=HYPERLINK("https://leilaoonline.net/lote/detalhe/218978", "100")</f>
      </c>
      <c r="B32" s="4" t="s">
        <f>=HYPERLINK("https://leilaoonline.net/lote/detalhe/218978", "CHEVROLET/ONIX 1.4AT LTZ; 2017/2017; PRATA; ALCO./GASOL. - FUNCIONANDO")</f>
      </c>
      <c r="C32" s="4" t="inlineStr">
        <is>
          <t>Não vendido</t>
        </is>
      </c>
      <c r="D32" s="4" t="inlineStr">
        <is>
          <t>10</t>
        </is>
      </c>
      <c r="E32" s="5" t="inlineStr">
        <is>
          <t>19.500,00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=HYPERLINK("https://leilaoonline.net/lote/detalhe/218965", "105")</f>
      </c>
      <c r="B33" s="4" t="s">
        <f>=HYPERLINK("https://leilaoonline.net/lote/detalhe/218965", "veja o vídeo!! HONDA/HR-V EXL CVT; 2021/2021; CINZA; ALCO./GASOL. - FUNCIONANDO")</f>
      </c>
      <c r="C33" s="4" t="inlineStr">
        <is>
          <t>Não vendido</t>
        </is>
      </c>
      <c r="D33" s="4" t="inlineStr">
        <is>
          <t>9</t>
        </is>
      </c>
      <c r="E33" s="5" t="inlineStr">
        <is>
          <t>48.750,00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=HYPERLINK("https://leilaoonline.net/lote/detalhe/218974", "110")</f>
      </c>
      <c r="B34" s="4" t="s">
        <f>=HYPERLINK("https://leilaoonline.net/lote/detalhe/218974", "veja o vídeo!! TOYOTA/YARIS SA PLS15CNT; 2020/2020; PRATA; ALCO./GASOL. - FUNCIONANDO - APROX. 31.900KM")</f>
      </c>
      <c r="C34" s="4" t="inlineStr">
        <is>
          <t>Não vendido</t>
        </is>
      </c>
      <c r="D34" s="4" t="inlineStr">
        <is>
          <t>27</t>
        </is>
      </c>
      <c r="E34" s="5" t="inlineStr">
        <is>
          <t>47.500,00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=HYPERLINK("https://leilaoonline.net/lote/detalhe/218969", "115")</f>
      </c>
      <c r="B35" s="4" t="s">
        <f>=HYPERLINK("https://leilaoonline.net/lote/detalhe/218969", "veja o vídeo!! I/HONDA CR-V EXL; 2008/2008; PRATA; GASOLINA - FUNCIONANDO")</f>
      </c>
      <c r="C35" s="4" t="inlineStr">
        <is>
          <t>Não vendido</t>
        </is>
      </c>
      <c r="D35" s="4" t="inlineStr">
        <is>
          <t>43</t>
        </is>
      </c>
      <c r="E35" s="5" t="inlineStr">
        <is>
          <t>31.500,00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=HYPERLINK("https://leilaoonline.net/lote/detalhe/218982", "120")</f>
      </c>
      <c r="B36" s="4" t="s">
        <f>=HYPERLINK("https://leilaoonline.net/lote/detalhe/218982", "veja o vídeo!! FIAT/PUNTO ELX 1.4; 2009/2010; PRETA; ALCO./GASOL - FUNCIONANDO")</f>
      </c>
      <c r="C36" s="4" t="inlineStr">
        <is>
          <t>Não vendido</t>
        </is>
      </c>
      <c r="D36" s="4" t="inlineStr">
        <is>
          <t>11</t>
        </is>
      </c>
      <c r="E36" s="5" t="inlineStr">
        <is>
          <t>14.000,00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=HYPERLINK("https://leilaoonline.net/lote/detalhe/218986", "125")</f>
      </c>
      <c r="B37" s="4" t="s">
        <f>=HYPERLINK("https://leilaoonline.net/lote/detalhe/218986", "veja o vídeo!! RENAULT/DUSTER 16 D 4X2; 2011/2012; PRATA; ALCO./GASOL. - FUNCIONANDO")</f>
      </c>
      <c r="C37" s="4" t="inlineStr">
        <is>
          <t>Não vendido</t>
        </is>
      </c>
      <c r="D37" s="4" t="inlineStr">
        <is>
          <t>11</t>
        </is>
      </c>
      <c r="E37" s="5" t="inlineStr">
        <is>
          <t>20.000,00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=HYPERLINK("https://leilaoonline.net/lote/detalhe/218993", "130")</f>
      </c>
      <c r="B38" s="4" t="s">
        <f>=HYPERLINK("https://leilaoonline.net/lote/detalhe/218993", "veja o vídeo!! I/VW SPACEFOX; 2008/2009; PRATA; ALCO./GASOL. - FUNCIONANDO")</f>
      </c>
      <c r="C38" s="4" t="inlineStr">
        <is>
          <t>Não vendido</t>
        </is>
      </c>
      <c r="D38" s="4" t="inlineStr">
        <is>
          <t>18</t>
        </is>
      </c>
      <c r="E38" s="5" t="inlineStr">
        <is>
          <t>13.500,00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=HYPERLINK("https://leilaoonline.net/lote/detalhe/218976", "135")</f>
      </c>
      <c r="B39" s="4" t="s">
        <f>=HYPERLINK("https://leilaoonline.net/lote/detalhe/218976", "veja o vídeo!! I/VW TIGUAN 2.0 TSI; 2010/2011; PRETA; GASOLINA - FUNCIONANDO")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19.000,00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=HYPERLINK("https://leilaoonline.net/lote/detalhe/218983", "140")</f>
      </c>
      <c r="B40" s="4" t="s">
        <f>=HYPERLINK("https://leilaoonline.net/lote/detalhe/218983", "veja o vídeo!! I/KIA SOUL EX 1.6 FF AT; 2011/2012; MARROM; ALCO./GASOL. - FUNCIONANDO")</f>
      </c>
      <c r="C40" s="4" t="inlineStr">
        <is>
          <t>Não vendido</t>
        </is>
      </c>
      <c r="D40" s="4" t="inlineStr">
        <is>
          <t>17</t>
        </is>
      </c>
      <c r="E40" s="5" t="inlineStr">
        <is>
          <t>18.000,00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=HYPERLINK("https://leilaoonline.net/lote/detalhe/218992", "145")</f>
      </c>
      <c r="B41" s="4" t="s">
        <f>=HYPERLINK("https://leilaoonline.net/lote/detalhe/218992", "I/CITROEN C4PIC EXC A 7L; 2008/2008; PRATA; GASOLINA - FUNCIONANDO")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=HYPERLINK("https://leilaoonline.net/lote/detalhe/218991", "150")</f>
      </c>
      <c r="B42" s="4" t="s">
        <f>=HYPERLINK("https://leilaoonline.net/lote/detalhe/218991", "I/CHEVROLET AGILE LTZ; 2010/2011; PRATA; ALCO./GASOL. - FUNCIONANDO")</f>
      </c>
      <c r="C42" s="4" t="inlineStr">
        <is>
          <t>Não vendido</t>
        </is>
      </c>
      <c r="D42" s="4" t="inlineStr">
        <is>
          <t>25</t>
        </is>
      </c>
      <c r="E42" s="5" t="inlineStr">
        <is>
          <t>17.100,00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=HYPERLINK("https://leilaoonline.net/lote/detalhe/218990", "155")</f>
      </c>
      <c r="B43" s="4" t="s">
        <f>=HYPERLINK("https://leilaoonline.net/lote/detalhe/218990", "CICLOMOTOR SHINERAY/50Q; 2021/2021; PRETA; GASOLINA - FUNCIONANDO 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2.200,00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=HYPERLINK("https://leilaoonline.net/lote/detalhe/218988", "181")</f>
      </c>
      <c r="B44" s="4" t="s">
        <f>=HYPERLINK("https://leilaoonline.net/lote/detalhe/218988", "veja o vídeo!! FORD/VERSAILLES ROYALE 2.0 I GL; 1996/1996; VERMELHA; GASOLINA - FUNCIONANDO")</f>
      </c>
      <c r="C44" s="4" t="inlineStr">
        <is>
          <t>Vendido</t>
        </is>
      </c>
      <c r="D44" s="4" t="inlineStr">
        <is>
          <t>29</t>
        </is>
      </c>
      <c r="E44" s="5" t="inlineStr">
        <is>
          <t>9.500,00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=HYPERLINK("https://leilaoonline.net/lote/detalhe/218989", "193")</f>
      </c>
      <c r="B45" s="4" t="s">
        <f>=HYPERLINK("https://leilaoonline.net/lote/detalhe/218989", "veja o vídeo!! CITROEN/C3 PICASSO EXC A; 2013/2013; PRETA; ALCO./GASOL. - FUNCIONANDO")</f>
      </c>
      <c r="C45" s="4" t="inlineStr">
        <is>
          <t>Vendido</t>
        </is>
      </c>
      <c r="D45" s="4" t="inlineStr">
        <is>
          <t>8</t>
        </is>
      </c>
      <c r="E45" s="5" t="inlineStr">
        <is>
          <t>24.000,00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=HYPERLINK("https://leilaoonline.net/lote/detalhe/218994", "250")</f>
      </c>
      <c r="B46" s="4" t="s">
        <f>=HYPERLINK("https://leilaoonline.net/lote/detalhe/218994", "JOGO DE RODAS 5 FUROS ARO 18" COM PNEUS 215 X 35")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2.650,00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=HYPERLINK("https://leilaoonline.net/lote/detalhe/218995", "255")</f>
      </c>
      <c r="B47" s="4" t="s">
        <f>=HYPERLINK("https://leilaoonline.net/lote/detalhe/218995", "JOGO DE RODAS ORBITAL (FUTURA) ARO 14 COM PNEUS")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1.250,00</t>
        </is>
      </c>
      <c r="F4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2026-08-13T08:21:20.00Z</dcterms:created>
  <dc:creator>Tellks Tecnologia</dc:creator>
  <cp:revision>0</cp:revision>
</cp:coreProperties>
</file>