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CAMINHÕES MUNK - EQUIPAMENTOS DE APOIO - VAGÕES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=HYPERLINK("https://leilaoonline.net/lote/detalhe/215852", "100")</f>
      </c>
      <c r="B11" s="4" t="s">
        <f>=HYPERLINK("https://leilaoonline.net/lote/detalhe/215852", " GOV-002-2024 - CAMINHÃO MERCEDES BENZ; MOD. ATEGO 1725; ANO 2011. - LOC. CONSELHEIRO PENA/MG")</f>
      </c>
      <c r="C11" s="4" t="inlineStr">
        <is>
          <t>Vendido</t>
        </is>
      </c>
      <c r="D11" s="4" t="inlineStr">
        <is>
          <t>83</t>
        </is>
      </c>
      <c r="E11" s="5" t="inlineStr">
        <is>
          <t>164.000,00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=HYPERLINK("https://leilaoonline.net/lote/detalhe/215841", "101")</f>
      </c>
      <c r="B12" s="4" t="s">
        <f>=HYPERLINK("https://leilaoonline.net/lote/detalhe/215841", " ITA-095-2023 - CAMINHÃO VOLKSWAGEN 31-320 E CONSTEL 6X4 - 3 EIXOS 2P; ANO 2008. - LOC. ITABIRA/MG")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224.000,00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=HYPERLINK("https://leilaoonline.net/lote/detalhe/215844", "102")</f>
      </c>
      <c r="B13" s="4" t="s">
        <f>=HYPERLINK("https://leilaoonline.net/lote/detalhe/215844", " JGD - CP5809-2023 - CAMINHÃO MERCEDES BENZ BASCULANTE 8X4; ANO 2009. - LOC. BRUMADINHO/MG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=HYPERLINK("https://leilaoonline.net/lote/detalhe/215842", "103")</f>
      </c>
      <c r="B14" s="4" t="s">
        <f>=HYPERLINK("https://leilaoonline.net/lote/detalhe/215842", " MARI-CK7551-2023 - CAMINHÃO MERCEDES BENZ ATEGO 1725; ANO 2006. - LOC. CATAS ALTAS/MG")</f>
      </c>
      <c r="C14" s="4" t="inlineStr">
        <is>
          <t>Vendido</t>
        </is>
      </c>
      <c r="D14" s="4" t="inlineStr">
        <is>
          <t>47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=HYPERLINK("https://leilaoonline.net/lote/detalhe/215850", "104")</f>
      </c>
      <c r="B15" s="4" t="s">
        <f>=HYPERLINK("https://leilaoonline.net/lote/detalhe/215850", " 082-217-2023 - CAMINHÃO MUNCK MERCEDES BENZ; MOD. ATEGO 1725; ANO 2011/2011. - LOC. JOÃO NEIVA/ES")</f>
      </c>
      <c r="C15" s="4" t="inlineStr">
        <is>
          <t>Vendido</t>
        </is>
      </c>
      <c r="D15" s="4" t="inlineStr">
        <is>
          <t>87</t>
        </is>
      </c>
      <c r="E15" s="5" t="inlineStr">
        <is>
          <t>172.500,00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=HYPERLINK("https://leilaoonline.net/lote/detalhe/215832", "105")</f>
      </c>
      <c r="B16" s="4" t="s">
        <f>=HYPERLINK("https://leilaoonline.net/lote/detalhe/215832", " BRU-CM9420-2024 - CAMINHÃO MERCEDES BENZ; MOD. MÉDIO BAU ATEGO 1718; ANO 2006. - LOC. SÃO GONÇALO DO RIO ABAIXO/MG")</f>
      </c>
      <c r="C16" s="4" t="inlineStr">
        <is>
          <t>Vendido</t>
        </is>
      </c>
      <c r="D16" s="4" t="inlineStr">
        <is>
          <t>19</t>
        </is>
      </c>
      <c r="E16" s="5" t="inlineStr">
        <is>
          <t>68.235,00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=HYPERLINK("https://leilaoonline.net/lote/detalhe/215836", "106")</f>
      </c>
      <c r="B17" s="4" t="s">
        <f>=HYPERLINK("https://leilaoonline.net/lote/detalhe/215836", " 082-014-2024 - MERCEDES BENZ 515 CDI SPRINTER C; ANO 2012. - LOC. VITÓRIA/ES")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=HYPERLINK("https://leilaoonline.net/lote/detalhe/215838", "107")</f>
      </c>
      <c r="B18" s="4" t="s">
        <f>=HYPERLINK("https://leilaoonline.net/lote/detalhe/215838", " RJ-001-2023-INV - HYUNDAI AZERA; ANO 2010. - LOC. RIO DE JANEIRO/RJ")</f>
      </c>
      <c r="C18" s="4" t="inlineStr">
        <is>
          <t>Vendido</t>
        </is>
      </c>
      <c r="D18" s="4" t="inlineStr">
        <is>
          <t>3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=HYPERLINK("https://leilaoonline.net/lote/detalhe/215851", "108")</f>
      </c>
      <c r="B19" s="4" t="s">
        <f>=HYPERLINK("https://leilaoonline.net/lote/detalhe/215851", " CKS-ATI-091-2023 - EMPILHADEIRA LINDE; MOD. R20; ANO 2005. - LOC. CARAJÁS/PA")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=HYPERLINK("https://leilaoonline.net/lote/detalhe/215845", "109")</f>
      </c>
      <c r="B20" s="4" t="s">
        <f>=HYPERLINK("https://leilaoonline.net/lote/detalhe/215845", " ITA-070-2023 - EMPILHADEIRA HYSTER; MOD. H60FT; ANO 2011. - LOC. ITABIRA/MG")</f>
      </c>
      <c r="C20" s="4" t="inlineStr">
        <is>
          <t>Vendido</t>
        </is>
      </c>
      <c r="D20" s="4" t="inlineStr">
        <is>
          <t>6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=HYPERLINK("https://leilaoonline.net/lote/detalhe/215839", "110")</f>
      </c>
      <c r="B21" s="4" t="s">
        <f>=HYPERLINK("https://leilaoonline.net/lote/detalhe/215839", " SFH-026-2023-INV - MOTOREDUTOR FAB. SEW EURODRIVE; MOD. KF. - LOC. SIMÕES FILHO/BA")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=HYPERLINK("https://leilaoonline.net/lote/detalhe/215833", "111")</f>
      </c>
      <c r="B22" s="4" t="s">
        <f>=HYPERLINK("https://leilaoonline.net/lote/detalhe/215833", "082-016-2024 - 3 PRENSAS PNEUMATICAS - VEJA DESCRITIVO DE ITENS - LOC. VITÓRIA/ 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=HYPERLINK("https://leilaoonline.net/lote/detalhe/215835", "112")</f>
      </c>
      <c r="B23" s="4" t="s">
        <f>=HYPERLINK("https://leilaoonline.net/lote/detalhe/215835", " 082-211-2023 - JATEADOR GELO SECO COLD JET; MOD AERO 80H; ANO 2013. - LOC. VITÓRIA/ES")</f>
      </c>
      <c r="C23" s="4" t="inlineStr">
        <is>
          <t>Vendido</t>
        </is>
      </c>
      <c r="D23" s="4" t="inlineStr">
        <is>
          <t>3</t>
        </is>
      </c>
      <c r="E23" s="5" t="inlineStr">
        <is>
          <t>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=HYPERLINK("https://leilaoonline.net/lote/detalhe/215837", "113")</f>
      </c>
      <c r="B24" s="4" t="s">
        <f>=HYPERLINK("https://leilaoonline.net/lote/detalhe/215837", " 082-213-2023 - CARROCERIA; ANO 2012. - LOC. VITÓRIA/ES")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=HYPERLINK("https://leilaoonline.net/lote/detalhe/215834", "114")</f>
      </c>
      <c r="B25" s="4" t="s">
        <f>=HYPERLINK("https://leilaoonline.net/lote/detalhe/215834", " BAO-006-2024 - 1 TORNO ELÉTRICO IBAG - WECHECO; 1 TORNO ELÉTRICO IBAG - ROMI; 1 PLAINA LIMADORA: IBAG - PLAINA ZOCCA. - 1 ESMERILHADOR: IBAG - ESMERILHADOR BLOUNT. - LOC. RIO PIRACICABA/MG")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=HYPERLINK("https://leilaoonline.net/lote/detalhe/215847", "115")</f>
      </c>
      <c r="B26" s="4" t="s">
        <f>=HYPERLINK("https://leilaoonline.net/lote/detalhe/215847", " CKS-ATI-093-2023 - EXTRATOR METAL COM LIMPEZA SE-7915 - MARCA: INBRAZ;  ANO: 1999 - 2.300 KG; MODELO:SE-7915EX SC. - LOC. CARAJÁS/PA")</f>
      </c>
      <c r="C26" s="4" t="inlineStr">
        <is>
          <t>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=HYPERLINK("https://leilaoonline.net/lote/detalhe/215840", "116")</f>
      </c>
      <c r="B27" s="4" t="s">
        <f>=HYPERLINK("https://leilaoonline.net/lote/detalhe/215840", " CKS-ATI-096-2023 - PENEIRA DE ROLOS PN_2030KN_10; MARCA: FLSMIDTH; MODELO: ROLLERSCREEN; ANO: 2010. - LOC. CARAJÁS/PA")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=HYPERLINK("https://leilaoonline.net/lote/detalhe/215843", "117")</f>
      </c>
      <c r="B28" s="4" t="s">
        <f>=HYPERLINK("https://leilaoonline.net/lote/detalhe/215843", " CKS-ATI-098-2023 - MOTOREDUTOR DE ENG.CONICAS; MARCA: SEVV EURODRIVE; MODELO: KH167R107DRE225; ANO: 2013. - LOC. CARAJÁS/PA")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=HYPERLINK("https://leilaoonline.net/lote/detalhe/215848", "118")</f>
      </c>
      <c r="B29" s="4" t="s">
        <f>=HYPERLINK("https://leilaoonline.net/lote/detalhe/215848", " GOV-004-2024 - GUINDASTE DE CARGA E DESCARGA ROBEL; MOD. CD; ANO 2005. - LOC. GOVERNADOR VALADARES/MG")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=HYPERLINK("https://leilaoonline.net/lote/detalhe/215856", "119")</f>
      </c>
      <c r="B30" s="4" t="s">
        <f>=HYPERLINK("https://leilaoonline.net/lote/detalhe/215856", " SLS-EQ-057-2023 - VAGÃO BAGAGEIRO SMR-104901-1. - LOC. SÃO LUÍS/MA")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=HYPERLINK("https://leilaoonline.net/lote/detalhe/215853", "120")</f>
      </c>
      <c r="B31" s="4" t="s">
        <f>=HYPERLINK("https://leilaoonline.net/lote/detalhe/215853", " SLS-EQ-062-2023 - VAGÃO FERROVIARIO SANTA MATILDE; MOD. FNS; ANO 1985. - LOC. SÃO LUÍS/MA")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=HYPERLINK("https://leilaoonline.net/lote/detalhe/215855", "121")</f>
      </c>
      <c r="B32" s="4" t="s">
        <f>=HYPERLINK("https://leilaoonline.net/lote/detalhe/215855", " SLS-EQ-063-2023 - VAGÃO FERROVIÁRIO SANTA MATILDE; MOD. FNS; ANO 1985. - LOC. SÃO LUÍS/MA")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=HYPERLINK("https://leilaoonline.net/lote/detalhe/215849", "122")</f>
      </c>
      <c r="B33" s="4" t="s">
        <f>=HYPERLINK("https://leilaoonline.net/lote/detalhe/215849", " SLS-EQ-069-2023 - MOTOSSERRA A GASOLINA 40CM-16; HUSQVARNA; 272XP. - SÃO LUÍS/MA")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=HYPERLINK("https://leilaoonline.net/lote/detalhe/215857", "123")</f>
      </c>
      <c r="B34" s="4" t="s">
        <f>=HYPERLINK("https://leilaoonline.net/lote/detalhe/215857", " SLS-EQ-071-2023 - ALTO DE LINHA GEOVIA; MOD. AM103; ANO 1986. - LOC. BACABEIRA/MA")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=HYPERLINK("https://leilaoonline.net/lote/detalhe/215831", "124")</f>
      </c>
      <c r="B35" s="4" t="s">
        <f>=HYPERLINK("https://leilaoonline.net/lote/detalhe/215831", " MUT-003-2024 - 2 ESCADAS PARA EMBARQUE E DESEMBARQUE DE PASSAGEIROS. - LOC. NOVA LIMA/MG")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=HYPERLINK("https://leilaoonline.net/lote/detalhe/215858", "125")</f>
      </c>
      <c r="B36" s="4" t="s">
        <f>=HYPERLINK("https://leilaoonline.net/lote/detalhe/215858", " S11D-073-2023-INV - ESTUFA PARA MOTORES ELÉTRICOS BAIXA ROTAÇÃO. - LOC. CANAÃ DOS CARAJÁS/PA")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=HYPERLINK("https://leilaoonline.net/lote/detalhe/215854", "126")</f>
      </c>
      <c r="B37" s="4" t="s">
        <f>=HYPERLINK("https://leilaoonline.net/lote/detalhe/215854", " SFH-025-2023-INV - MÁQUINA PARA TRATAMENTO TERMOVÁCUO DE ÓLEOS MINERAIS ISOLANTES. MODELO MV 2500 SC-E, DELTA P. - LOC. SIMÕES FILHO/BA")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=HYPERLINK("https://leilaoonline.net/lote/detalhe/215846", "127")</f>
      </c>
      <c r="B38" s="4" t="s">
        <f>=HYPERLINK("https://leilaoonline.net/lote/detalhe/215846", " ITA-084-2023 - 2 BANHEIROS QUÍMICOS COM INCINERADOR - 01-2016-0057; 01-2016-0058. - LOC. ITABIRA/MG")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=HYPERLINK("https://leilaoonline.net/lote/detalhe/215860", "200")</f>
      </c>
      <c r="B39" s="4" t="s">
        <f>=HYPERLINK("https://leilaoonline.net/lote/detalhe/215860", " 082-007-2024 INV. - APROX. 27 ITENS, ROLO; REDUTOR; TURBINA E OUTROS; VEJA DESCRITIVO DE ITENS. - LOC. VITÓRIA/ES")</f>
      </c>
      <c r="C39" s="4" t="inlineStr">
        <is>
          <t>Vendido</t>
        </is>
      </c>
      <c r="D39" s="4" t="inlineStr">
        <is>
          <t>60</t>
        </is>
      </c>
      <c r="E39" s="5" t="inlineStr">
        <is>
          <t>17.100,00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=HYPERLINK("https://leilaoonline.net/lote/detalhe/215861", "201")</f>
      </c>
      <c r="B40" s="4" t="s">
        <f>=HYPERLINK("https://leilaoonline.net/lote/detalhe/215861", " 082-009-2024 INV. - 1 PEÇA REDUTOR VEL 12,6 HELICON H-231 CESTARI. - LOC. VITORIA/ES.")</f>
      </c>
      <c r="C40" s="4" t="inlineStr">
        <is>
          <t>Vendido</t>
        </is>
      </c>
      <c r="D40" s="4" t="inlineStr">
        <is>
          <t>33</t>
        </is>
      </c>
      <c r="E40" s="5" t="inlineStr">
        <is>
          <t>5.550,00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=HYPERLINK("https://leilaoonline.net/lote/detalhe/215864", "202")</f>
      </c>
      <c r="B41" s="4" t="s">
        <f>=HYPERLINK("https://leilaoonline.net/lote/detalhe/215864", " 082-013-2024. - LAVADORA VAP MOD. 2550; ANO 2007. LOC. VITORIA/ES")</f>
      </c>
      <c r="C41" s="4" t="inlineStr">
        <is>
          <t>Vendido</t>
        </is>
      </c>
      <c r="D41" s="4" t="inlineStr">
        <is>
          <t>4</t>
        </is>
      </c>
      <c r="E41" s="5" t="inlineStr">
        <is>
          <t>440,00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=HYPERLINK("https://leilaoonline.net/lote/detalhe/215859", "203")</f>
      </c>
      <c r="B42" s="4" t="s">
        <f>=HYPERLINK("https://leilaoonline.net/lote/detalhe/215859", " 082-023-2024 INV. - APROX. 27 ITENS, REDUÇÃO; MOTOR; POLIA E OUTROS; VEJA DESCRITIVO DE ITENS. - LOC. VITORIA/ES")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=HYPERLINK("https://leilaoonline.net/lote/detalhe/215863", "204")</f>
      </c>
      <c r="B43" s="4" t="s">
        <f>=HYPERLINK("https://leilaoonline.net/lote/detalhe/215863", " 082-024-2024 INV. - APROX. 149 ITENS; SAPATA; VALVULA EIXO E OUTROS; VEJA DESCRITIVO DE ITENS. - LOC. VITORIA/ES")</f>
      </c>
      <c r="C43" s="4" t="inlineStr">
        <is>
          <t>Vendido</t>
        </is>
      </c>
      <c r="D43" s="4" t="inlineStr">
        <is>
          <t>31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=HYPERLINK("https://leilaoonline.net/lote/detalhe/215869", "205")</f>
      </c>
      <c r="B44" s="4" t="s">
        <f>=HYPERLINK("https://leilaoonline.net/lote/detalhe/215869", " 082-026-2024 INV. - APROX. 50 ITENS; CILINDRO; DISCO; VALVULA E OUTROS; VEJA DESCRITIVO DE ITENS. - LOC. VITORIA/ES")</f>
      </c>
      <c r="C44" s="4" t="inlineStr">
        <is>
          <t>Vendido</t>
        </is>
      </c>
      <c r="D44" s="4" t="inlineStr">
        <is>
          <t>39</t>
        </is>
      </c>
      <c r="E44" s="5" t="inlineStr">
        <is>
          <t>8.600,00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=HYPERLINK("https://leilaoonline.net/lote/detalhe/215880", "206")</f>
      </c>
      <c r="B45" s="4" t="s">
        <f>=HYPERLINK("https://leilaoonline.net/lote/detalhe/215880", " 082-028-2024 INV. - 6 PEÇAS FILTRO FLUIDO OLEO COMBUS M16X1,5. - LOC. VITORIA/ES")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=HYPERLINK("https://leilaoonline.net/lote/detalhe/215874", "207")</f>
      </c>
      <c r="B46" s="4" t="s">
        <f>=HYPERLINK("https://leilaoonline.net/lote/detalhe/215874", " 082-029-2024 INV. - APROX. 179 ITENS; POSTE METALICO; SOBREBASE; PARAFUSO E OUTROS; VEJA DESCRITIVO DE ITENS. - LOC. VITORIA/ES")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11.600,00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=HYPERLINK("https://leilaoonline.net/lote/detalhe/215873", "208")</f>
      </c>
      <c r="B47" s="4" t="s">
        <f>=HYPERLINK("https://leilaoonline.net/lote/detalhe/215873", " 082-030-2024 INV. - APROX. 608 ITENS; MESA; DISTRIBUIDOR; FUSIVEL E OUTROS; VEJA DESCRITIVO DE ITENS. - LOC. VITORIA/ES")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=HYPERLINK("https://leilaoonline.net/lote/detalhe/215876", "209")</f>
      </c>
      <c r="B48" s="4" t="s">
        <f>=HYPERLINK("https://leilaoonline.net/lote/detalhe/215876", " 082-194-2023-INV. - APROX. 102 ITENS; EIXO, RETENTOR; ALOJAMENTO E OUTROS; VEJA DESCRITIVO DE ITENS. - LOC. VITORIA/ES")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=HYPERLINK("https://leilaoonline.net/lote/detalhe/215871", "210")</f>
      </c>
      <c r="B49" s="4" t="s">
        <f>=HYPERLINK("https://leilaoonline.net/lote/detalhe/215871", " 082-208-2023 INV. - APROX. 1.176 ITENS; ROLAMENTO, ARRUELA; PINO E OUTROS;  VEJA DESCRITIVO DE ITENS. - LOC. VITORIA/ES")</f>
      </c>
      <c r="C49" s="4" t="inlineStr">
        <is>
          <t>Vendido</t>
        </is>
      </c>
      <c r="D49" s="4" t="inlineStr">
        <is>
          <t>9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=HYPERLINK("https://leilaoonline.net/lote/detalhe/215866", "211")</f>
      </c>
      <c r="B50" s="4" t="s">
        <f>=HYPERLINK("https://leilaoonline.net/lote/detalhe/215866", "BAO-005-2024. APROX. 5 ITENS; DISTRIBUIDOR; GRELHA; BRITADOR E OUTROS;  VEJA DESCRITIVO DE ITENS. - LOC. RIO PIRACICABA/ MG")</f>
      </c>
      <c r="C50" s="4" t="inlineStr">
        <is>
          <t>Não vendido</t>
        </is>
      </c>
      <c r="D50" s="4" t="inlineStr">
        <is>
          <t>203</t>
        </is>
      </c>
      <c r="E50" s="5" t="inlineStr">
        <is>
          <t>362.000,00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=HYPERLINK("https://leilaoonline.net/lote/detalhe/215867", "212")</f>
      </c>
      <c r="B51" s="4" t="s">
        <f>=HYPERLINK("https://leilaoonline.net/lote/detalhe/215867", " BRU-003-2024_INV. 2 PEÇAS ROLAMENTO ESF 6313 2RS1 SKF. - LOC. SÃO GONÇALO DO RIO ABAIXO/MG")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=HYPERLINK("https://leilaoonline.net/lote/detalhe/215878", "213")</f>
      </c>
      <c r="B52" s="4" t="s">
        <f>=HYPERLINK("https://leilaoonline.net/lote/detalhe/215878", " BRU-009-2023. - 4 NOTEBOOK DELL; VEJA DESCRITIVO DE ITENS. - LOC. SÃO GONÇALO DO RIO ABAIXO/MG")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=HYPERLINK("https://leilaoonline.net/lote/detalhe/215870", "214")</f>
      </c>
      <c r="B53" s="4" t="s">
        <f>=HYPERLINK("https://leilaoonline.net/lote/detalhe/215870", " CD-063-2023-INV. - APROX. 424  ITENS, POLIA; TURBINA; VALVULA E OUTROS; VEJA DESCRITIVO DE ITENS. - LOC.BARÃO DE COCAIS/MG")</f>
      </c>
      <c r="C53" s="4" t="inlineStr">
        <is>
          <t>Não vendido</t>
        </is>
      </c>
      <c r="D53" s="4" t="inlineStr">
        <is>
          <t>136</t>
        </is>
      </c>
      <c r="E53" s="5" t="inlineStr">
        <is>
          <t>50.500,00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=HYPERLINK("https://leilaoonline.net/lote/detalhe/215879", "215")</f>
      </c>
      <c r="B54" s="4" t="s">
        <f>=HYPERLINK("https://leilaoonline.net/lote/detalhe/215879", " CDM-001-2024. - APROX. 20 ITENS; LAVADORA; BOMBA; FORNO E OUTROS; VEJA DESCRITIVO DE ITENS. - LOC. SANTA LUZIA/MG")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=HYPERLINK("https://leilaoonline.net/lote/detalhe/215872", "216")</f>
      </c>
      <c r="B55" s="4" t="s">
        <f>=HYPERLINK("https://leilaoonline.net/lote/detalhe/215872", " CKS-ATI-094-2023. - APROX. 16 ITENS; DIVISOR; CHAPA TERMICA; MOINHO E OUTROS; VEJA DESCRITIVO DE ITENS. - LOC. CARAJAS/PA")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3.988,00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=HYPERLINK("https://leilaoonline.net/lote/detalhe/215865", "217")</f>
      </c>
      <c r="B56" s="4" t="s">
        <f>=HYPERLINK("https://leilaoonline.net/lote/detalhe/215865", " CKS-ATI-101-2023.-  2 COMPRESSORES DE AR CB_1510KN_05; MARCA: NA; MODELO: NA; ANO: 2012; Nº DE SÉRIE: NA. LOC. CARAJÁS/PA")</f>
      </c>
      <c r="C56" s="4" t="inlineStr">
        <is>
          <t>Vendido</t>
        </is>
      </c>
      <c r="D56" s="4" t="inlineStr">
        <is>
          <t>13</t>
        </is>
      </c>
      <c r="E56" s="5" t="inlineStr">
        <is>
          <t>7.010,00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=HYPERLINK("https://leilaoonline.net/lote/detalhe/215862", "218")</f>
      </c>
      <c r="B57" s="4" t="s">
        <f>=HYPERLINK("https://leilaoonline.net/lote/detalhe/215862", " CKS-MRO-001-2024-INV. - APROX. 439 ITENS; PARAFUSO; CAIXA; LENTE E OUTROS; VEJA DESCRITIVO DE ITENS.- LOC.PARAUABEBAS/ PA")</f>
      </c>
      <c r="C57" s="4" t="inlineStr">
        <is>
          <t>Vendido</t>
        </is>
      </c>
      <c r="D57" s="4" t="inlineStr">
        <is>
          <t>3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=HYPERLINK("https://leilaoonline.net/lote/detalhe/215875", "219")</f>
      </c>
      <c r="B58" s="4" t="s">
        <f>=HYPERLINK("https://leilaoonline.net/lote/detalhe/215875", " CPBS-002-2024-INV. - APROX. 493 ITENS; BUCHA; GUIA; LAMPADA E OUTROS; VEJA DESCRITIVO DE ITENS.- LOC. ITAGUAI/RJ")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=HYPERLINK("https://leilaoonline.net/lote/detalhe/215868", "220")</f>
      </c>
      <c r="B59" s="4" t="s">
        <f>=HYPERLINK("https://leilaoonline.net/lote/detalhe/215868", " CPBS-016-2023-INV. - 1 PEÇA RESISTOR 2,752OHMS 500CV. - LOC. ITAGUAI/RJ")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=HYPERLINK("https://leilaoonline.net/lote/detalhe/215877", "221")</f>
      </c>
      <c r="B60" s="4" t="s">
        <f>=HYPERLINK("https://leilaoonline.net/lote/detalhe/215877", " FAB-196-2023-INV. - APROX. 211 ITENS; MANGUEIRA, PLACA; FILTRO E OUTROS; VEJA DESCRITIVO DE ITENS. - LOC. OURO PRETO/MG")</f>
      </c>
      <c r="C60" s="4" t="inlineStr">
        <is>
          <t>Vendido</t>
        </is>
      </c>
      <c r="D60" s="4" t="inlineStr">
        <is>
          <t>12</t>
        </is>
      </c>
      <c r="E60" s="5" t="inlineStr">
        <is>
          <t>1.600,00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=HYPERLINK("https://leilaoonline.net/lote/detalhe/215887", "250")</f>
      </c>
      <c r="B61" s="4" t="s">
        <f>=HYPERLINK("https://leilaoonline.net/lote/detalhe/215887", " VIGA-069-2023-INV- APROX. 465 ITENS - CARREGADOR, JUNTA, PARAFUSOS, SUPORTES E OUTROS - VEJA DESCRITIVO DE ITENS - LOC. CONGONHAS/MG")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=HYPERLINK("https://leilaoonline.net/lote/detalhe/215885", "251")</f>
      </c>
      <c r="B62" s="4" t="s">
        <f>=HYPERLINK("https://leilaoonline.net/lote/detalhe/215885", " VIGA-068-2023-INV- APROX. 356 ITENS - RETENTOR, CONJ. CHICOTE, PARAFUSOS E OUTROS - VEJA DESCRITIVO DE ITENS - LOC. CONGONHAS/MG")</f>
      </c>
      <c r="C62" s="4" t="inlineStr">
        <is>
          <t>Vendido</t>
        </is>
      </c>
      <c r="D62" s="4" t="inlineStr">
        <is>
          <t>11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=HYPERLINK("https://leilaoonline.net/lote/detalhe/215888", "252")</f>
      </c>
      <c r="B63" s="4" t="s">
        <f>=HYPERLINK("https://leilaoonline.net/lote/detalhe/215888", " VIGA-065-2023-INV- APROX. 1979 ITENS - SECADOR, MANGUEIRA, REVESTIMENTO E OUTROS - VEJA DESCRITIVO DE ITENS - LOC. CONGONHAS/MG")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=HYPERLINK("https://leilaoonline.net/lote/detalhe/215883", "253")</f>
      </c>
      <c r="B64" s="4" t="s">
        <f>=HYPERLINK("https://leilaoonline.net/lote/detalhe/215883", " TIG-027-2023-INV- 01 ACOPLAMENTO HIDR 70 A 135MM 140MM, LOC. MANGARATIBA/ RJ")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=HYPERLINK("https://leilaoonline.net/lote/detalhe/215890", "254")</f>
      </c>
      <c r="B65" s="4" t="s">
        <f>=HYPERLINK("https://leilaoonline.net/lote/detalhe/215890", " TIG-009-2024-INV- APROX. 149 UNIDADES DE ROLOS TRANSP.,  - VEJA DESCRITIVO DE ITENS - LOC. MANGARATIBA/ RJ")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=HYPERLINK("https://leilaoonline.net/lote/detalhe/215886", "255")</f>
      </c>
      <c r="B66" s="4" t="s">
        <f>=HYPERLINK("https://leilaoonline.net/lote/detalhe/215886", " TIG-007-2024-INV- 06 ITENS - MBR_PLUG P/TOMADA; CO;51070 PIAL LEGRAND, LOC. MANGARATIBA/ RJ")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=HYPERLINK("https://leilaoonline.net/lote/detalhe/215891", "256")</f>
      </c>
      <c r="B67" s="4" t="s">
        <f>=HYPERLINK("https://leilaoonline.net/lote/detalhe/215891", " TIG-006-2024-INV- APROX. 354 ITENS -  LAMINA RASPADORA, MOLAS, ESTICADOR, REATOR E OUTROS - VEJA DESCRITIVO DE ITENS - LOC. MANGARATIBA/ RJ ")</f>
      </c>
      <c r="C67" s="4" t="inlineStr">
        <is>
          <t>Vendido</t>
        </is>
      </c>
      <c r="D67" s="4" t="inlineStr">
        <is>
          <t>25</t>
        </is>
      </c>
      <c r="E67" s="5" t="inlineStr">
        <is>
          <t>3.300,00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=HYPERLINK("https://leilaoonline.net/lote/detalhe/215882", "257")</f>
      </c>
      <c r="B68" s="4" t="s">
        <f>=HYPERLINK("https://leilaoonline.net/lote/detalhe/215882", " TIG-003-2024-INV- APROX. 1257 ITENS - CAIXA ROLAMENTO, BUCHA, REGUA, SUPORTE  E OUTROS - VEJA DESCRITIVO DE ITENS - LOC. MANGARATIBA/ RJ")</f>
      </c>
      <c r="C68" s="4" t="inlineStr">
        <is>
          <t>Vendido</t>
        </is>
      </c>
      <c r="D68" s="4" t="inlineStr">
        <is>
          <t>16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=HYPERLINK("https://leilaoonline.net/lote/detalhe/215884", "258")</f>
      </c>
      <c r="B69" s="4" t="s">
        <f>=HYPERLINK("https://leilaoonline.net/lote/detalhe/215884", " TER-005-2024-INV- 05 ITENS - TRANSFORMADOR, DISJUNTOR - VEJA DESCRITIVO DE ITENS - LOC. SANTA CRUZ/ RJ")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=HYPERLINK("https://leilaoonline.net/lote/detalhe/215881", "259")</f>
      </c>
      <c r="B70" s="4" t="s">
        <f>=HYPERLINK("https://leilaoonline.net/lote/detalhe/215881", " TER-004-2024-INV- 16 ITENS - PORCA ELEM FIXACAO; TIPO: SEXTAVADA; NOR, LOC. SANTA CRUZ/ RJ")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=HYPERLINK("https://leilaoonline.net/lote/detalhe/215889", "260")</f>
      </c>
      <c r="B71" s="4" t="s">
        <f>=HYPERLINK("https://leilaoonline.net/lote/detalhe/215889", " TER-003-2024-INV- 03 ITENS, VALVULA ALIVIO RV5 - 10 - S - 0 - 35 VIC - LOC. SANTA CRUZ/ RJ")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=HYPERLINK("https://leilaoonline.net/lote/detalhe/215898", "261")</f>
      </c>
      <c r="B72" s="4" t="s">
        <f>=HYPERLINK("https://leilaoonline.net/lote/detalhe/215898", " SLS-MRO-083-2023-INV- APROX. 42 ITENS - INVERSOR, PLACA, CAIXA ROLAMENTO E OUTROS - VEJA DESCRITIVO DE ITENS - LOC. SÃO LUIS/ MA")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=HYPERLINK("https://leilaoonline.net/lote/detalhe/215892", "262")</f>
      </c>
      <c r="B73" s="4" t="s">
        <f>=HYPERLINK("https://leilaoonline.net/lote/detalhe/215892", " SLS-MRO-085-2023-INV - 01 SIRENE ELETRON 24V 107DB - LOC. SÃO LUIS/ MA")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=HYPERLINK("https://leilaoonline.net/lote/detalhe/215896", "263")</f>
      </c>
      <c r="B74" s="4" t="s">
        <f>=HYPERLINK("https://leilaoonline.net/lote/detalhe/215896", " SLS-MRO-077-2023-INV- APROX. 937 ITENS - BLOCOS, ARRUELAS, PORCAS, CHAVES E OUTROS - VEJA DESCRITIVO DE ITENS - LOC. SÃO LUIS/ MA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=HYPERLINK("https://leilaoonline.net/lote/detalhe/215893", "264")</f>
      </c>
      <c r="B75" s="4" t="s">
        <f>=HYPERLINK("https://leilaoonline.net/lote/detalhe/215893", " SLS-MRO-075-2023 - 02 ITENS - ELETRODO 006806-004 MERSEN - LOC. SÃO LUIS/ MA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=HYPERLINK("https://leilaoonline.net/lote/detalhe/215895", "265")</f>
      </c>
      <c r="B76" s="4" t="s">
        <f>=HYPERLINK("https://leilaoonline.net/lote/detalhe/215895", " SLS-MRO-074-2023- 06 ITENS - MOLA PRIMARIA EXTERNA 254MM -  LOC. SÃO LUIS/ MA")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=HYPERLINK("https://leilaoonline.net/lote/detalhe/215897", "266")</f>
      </c>
      <c r="B77" s="4" t="s">
        <f>=HYPERLINK("https://leilaoonline.net/lote/detalhe/215897", " SLS-MRO-025-2023-INV - APROX. 17.302 ITENS - TRANSDUTOR, ARRUELA - VEJA DESCRITIVO DE ITENS - LOC. SÃO LUIS/ MA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=HYPERLINK("https://leilaoonline.net/lote/detalhe/215894", "267")</f>
      </c>
      <c r="B78" s="4" t="s">
        <f>=HYPERLINK("https://leilaoonline.net/lote/detalhe/215894", " SLS-MRO-041-2022 - APROX. 202 ITENS - INVERSOR, MANGUEIRA, SINALIZADOR, ROLAMENTOS - VEJA DESCRITIVO DE ITENS - LOC. SÃO LUIS/ MA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=HYPERLINK("https://leilaoonline.net/lote/detalhe/215899", "268")</f>
      </c>
      <c r="B79" s="4" t="s">
        <f>=HYPERLINK("https://leilaoonline.net/lote/detalhe/215899", "ITA-001-2024-INV - APROX. 23 ITENS - MOTOR CA 180L, MOTOR CA 132M E OUTROS - VEJA DESCRITIVO DE ITENS - LOC. ITABIRA/ MG")</f>
      </c>
      <c r="C79" s="4" t="inlineStr">
        <is>
          <t>Vendido</t>
        </is>
      </c>
      <c r="D79" s="4" t="inlineStr">
        <is>
          <t>97</t>
        </is>
      </c>
      <c r="E79" s="5" t="inlineStr">
        <is>
          <t>38.200,00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=HYPERLINK("https://leilaoonline.net/lote/detalhe/215901", "269")</f>
      </c>
      <c r="B80" s="4" t="s">
        <f>=HYPERLINK("https://leilaoonline.net/lote/detalhe/215901", "ITA-002-2024-INV - 3 ITENS - CILINDRO, BOMBA, EIXO - VEJA DESCRITIVO DE ITENS - LOC. ITABIRA/ MG")</f>
      </c>
      <c r="C80" s="4" t="inlineStr">
        <is>
          <t>Vendido</t>
        </is>
      </c>
      <c r="D80" s="4" t="inlineStr">
        <is>
          <t>2</t>
        </is>
      </c>
      <c r="E80" s="5" t="inlineStr">
        <is>
          <t>720,00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=HYPERLINK("https://leilaoonline.net/lote/detalhe/215902", "270")</f>
      </c>
      <c r="B81" s="4" t="s">
        <f>=HYPERLINK("https://leilaoonline.net/lote/detalhe/215902", "ITA-004-2024-INV - APROX. 157 ITENS - ARRUELA, VÁLVULA, PLACA E OUTROS - VEJA DESCRITIVO DE ITENS  - LOC. ITABIRA/ MG")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=HYPERLINK("https://leilaoonline.net/lote/detalhe/215903", "271")</f>
      </c>
      <c r="B82" s="4" t="s">
        <f>=HYPERLINK("https://leilaoonline.net/lote/detalhe/215903", "ITA-010-2024-INV - APROX. 216 ITENS - PLAT 2318808 CATERPILLAR, UNIÃO E OUTROS - VEJA DESCRITIVO DE ITENS - LOC. ITABIRA/ MG")</f>
      </c>
      <c r="C82" s="4" t="inlineStr">
        <is>
          <t>Vendido</t>
        </is>
      </c>
      <c r="D82" s="4" t="inlineStr">
        <is>
          <t>35</t>
        </is>
      </c>
      <c r="E82" s="5" t="inlineStr">
        <is>
          <t>6.600,00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=HYPERLINK("https://leilaoonline.net/lote/detalhe/215904", "272")</f>
      </c>
      <c r="B83" s="4" t="s">
        <f>=HYPERLINK("https://leilaoonline.net/lote/detalhe/215904", "ITA-011-2024-INV - APROX. 101 ITENS - CONJUNTO COBERTURA 2578843 CATERPILLAR, MANGUEIRA E OUTROS - VEJA DESCRITIVO DE ITENS - LOC. ITABIRA/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708,00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=HYPERLINK("https://leilaoonline.net/lote/detalhe/215905", "273")</f>
      </c>
      <c r="B84" s="4" t="s">
        <f>=HYPERLINK("https://leilaoonline.net/lote/detalhe/215905", "ITA-012-2024-INV - APROX. 56 ITENS - SUPORTE 2906591 CATERPILLAR, RETENTOR E OUTROS - VEJA DESCRITIVO DE ITENS - LOC. ITABIRA/ MG")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1.140,00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=HYPERLINK("https://leilaoonline.net/lote/detalhe/215906", "274")</f>
      </c>
      <c r="B85" s="4" t="s">
        <f>=HYPERLINK("https://leilaoonline.net/lote/detalhe/215906", "JGD-012-2023-INV - APROX. 12 ITENS - SISTEMA DE ABASTECIMENTO RAPIDO DE DIESE - VEJA DESCRITIVO DE ITENS - LOC. BRUMADINHO/ MG")</f>
      </c>
      <c r="C85" s="4" t="inlineStr">
        <is>
          <t>Vendido</t>
        </is>
      </c>
      <c r="D85" s="4" t="inlineStr">
        <is>
          <t>2</t>
        </is>
      </c>
      <c r="E85" s="5" t="inlineStr">
        <is>
          <t>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=HYPERLINK("https://leilaoonline.net/lote/detalhe/215907", "275")</f>
      </c>
      <c r="B86" s="4" t="s">
        <f>=HYPERLINK("https://leilaoonline.net/lote/detalhe/215907", "MUT-002-2024 INV - 8 TELEFONE CELULAR - IPHONE - VEJA DESCRITIVO DE ITENS - LOC. NOVA LIMA/ MG")</f>
      </c>
      <c r="C86" s="4" t="inlineStr">
        <is>
          <t>Vendido</t>
        </is>
      </c>
      <c r="D86" s="4" t="inlineStr">
        <is>
          <t>5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=HYPERLINK("https://leilaoonline.net/lote/detalhe/215908", "276")</f>
      </c>
      <c r="B87" s="4" t="s">
        <f>=HYPERLINK("https://leilaoonline.net/lote/detalhe/215908", "MUT-051-2023-INV - 16 ITENS - BORDA, PINO, CJ FREIO E OUTROS - VEJA DESCRITIVO DE ITENS - LOC. NOVA LIMA/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=HYPERLINK("https://leilaoonline.net/lote/detalhe/215911", "277")</f>
      </c>
      <c r="B88" s="4" t="s">
        <f>=HYPERLINK("https://leilaoonline.net/lote/detalhe/215911", "PIC-002-2024 INV - 9 ITENS - MANGOTE, REVESTIMENTO COMPONENTE E OUTRO - VEJA DESCRITIVO DE ITENS - LOC. ITABIRITO/ MG")</f>
      </c>
      <c r="C88" s="4" t="inlineStr">
        <is>
          <t>Vendido</t>
        </is>
      </c>
      <c r="D88" s="4" t="inlineStr">
        <is>
          <t>5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=HYPERLINK("https://leilaoonline.net/lote/detalhe/215912", "278")</f>
      </c>
      <c r="B89" s="4" t="s">
        <f>=HYPERLINK("https://leilaoonline.net/lote/detalhe/215912", "PIC-003-2024  INV - APROX. 239 M E PC - CORREIA TRANS - VEJA DESCRITIVO DE ITENS - LOC. ITABIRITO/ MG")</f>
      </c>
      <c r="C89" s="4" t="inlineStr">
        <is>
          <t>Vendido</t>
        </is>
      </c>
      <c r="D89" s="4" t="inlineStr">
        <is>
          <t>63</t>
        </is>
      </c>
      <c r="E89" s="5" t="inlineStr">
        <is>
          <t>42.000,00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=HYPERLINK("https://leilaoonline.net/lote/detalhe/215913", "279")</f>
      </c>
      <c r="B90" s="4" t="s">
        <f>=HYPERLINK("https://leilaoonline.net/lote/detalhe/215913", "PIC-006-2024 - APROX. 112 ITENS - TRANSPORT 1305351 CATERPILLAR, MANGUEIRA, EIXO E OUTROS - VEJA DESCRITIVO DE ITENS - LOC. ITABIRITO/ MG")</f>
      </c>
      <c r="C90" s="4" t="inlineStr">
        <is>
          <t>Vendido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2026-05-23T13:05:48.00Z</dcterms:created>
  <dc:creator>Tellks Tecnologia</dc:creator>
  <cp:revision>0</cp:revision>
</cp:coreProperties>
</file>