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• Empilhadeiras Clark • Tratores Agrale, Ford, M. Ferg. • Pá Carreg. • Pulveriz.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19/01/2024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=HYPERLINK("https://leilaoonline.net/lote/detalhe/211060", "001")</f>
      </c>
      <c r="B11" s="4" t="s">
        <f>=HYPERLINK("https://leilaoonline.net/lote/detalhe/211060", "RETROESCAVADEIRA JCB; MODELO 3CX 4X4; ANO 2016; EMPLACADA - FUNCIONANDO - PLACA FINAL 40")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180.000,00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=HYPERLINK("https://leilaoonline.net/lote/detalhe/211061", "002")</f>
      </c>
      <c r="B12" s="4" t="s">
        <f>=HYPERLINK("https://leilaoonline.net/lote/detalhe/211061", "RETROESCAVADEIRA JCB; MODELO 3CX 4X4; ANO 2016; EMPLACADA - FUNCIONANDO - PLACA FINAL 65")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180.000,00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=HYPERLINK("https://leilaoonline.net/lote/detalhe/211063", "003")</f>
      </c>
      <c r="B13" s="4" t="s">
        <f>=HYPERLINK("https://leilaoonline.net/lote/detalhe/211063", "RETROESCAVADEIRA  MASSEY FERGUSON; MODELO 86 HD; ANO 1987")</f>
      </c>
      <c r="C13" s="4" t="inlineStr">
        <is>
          <t>Não vendido</t>
        </is>
      </c>
      <c r="D13" s="4" t="inlineStr">
        <is>
          <t>17</t>
        </is>
      </c>
      <c r="E13" s="5" t="inlineStr">
        <is>
          <t>30.000,00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=HYPERLINK("https://leilaoonline.net/lote/detalhe/211064", "004")</f>
      </c>
      <c r="B14" s="4" t="s">
        <f>=HYPERLINK("https://leilaoonline.net/lote/detalhe/211064", "TRATOR FORD; MODELO 8N; ANO DE FABRICAÇÃO DÉCADA DE 50")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=HYPERLINK("https://leilaoonline.net/lote/detalhe/211062", "006")</f>
      </c>
      <c r="B15" s="4" t="s">
        <f>=HYPERLINK("https://leilaoonline.net/lote/detalhe/211062", "EMPILHADEIRA CLARK 7 TON")</f>
      </c>
      <c r="C15" s="4" t="inlineStr">
        <is>
          <t>Não vendido</t>
        </is>
      </c>
      <c r="D15" s="4" t="inlineStr">
        <is>
          <t>65</t>
        </is>
      </c>
      <c r="E15" s="5" t="inlineStr">
        <is>
          <t>44.750,00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=HYPERLINK("https://leilaoonline.net/lote/detalhe/211070", "007")</f>
      </c>
      <c r="B16" s="4" t="s">
        <f>=HYPERLINK("https://leilaoonline.net/lote/detalhe/211070", "RETROESCAVADEIRA CASE 580H; ANO 2012 - FUNCIONANDO")</f>
      </c>
      <c r="C16" s="4" t="inlineStr">
        <is>
          <t>Não vendido</t>
        </is>
      </c>
      <c r="D16" s="4" t="inlineStr">
        <is>
          <t>8</t>
        </is>
      </c>
      <c r="E16" s="5" t="inlineStr">
        <is>
          <t>100.000,00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=HYPERLINK("https://leilaoonline.net/lote/detalhe/211067", "008")</f>
      </c>
      <c r="B17" s="4" t="s">
        <f>=HYPERLINK("https://leilaoonline.net/lote/detalhe/211067", "veja o vídeo!! EMPILHADEIRA CLARK; 7 TONELADAS; DIESEL - FUNCIONANDO")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52.500,00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=HYPERLINK("https://leilaoonline.net/lote/detalhe/211069", "009")</f>
      </c>
      <c r="B18" s="4" t="s">
        <f>=HYPERLINK("https://leilaoonline.net/lote/detalhe/211069", "MICRO TRATOR AGRALE")</f>
      </c>
      <c r="C18" s="4" t="inlineStr">
        <is>
          <t>Não vendido</t>
        </is>
      </c>
      <c r="D18" s="4" t="inlineStr">
        <is>
          <t>9</t>
        </is>
      </c>
      <c r="E18" s="5" t="inlineStr">
        <is>
          <t>7.500,00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=HYPERLINK("https://leilaoonline.net/lote/detalhe/211066", "011")</f>
      </c>
      <c r="B19" s="4" t="s">
        <f>=HYPERLINK("https://leilaoonline.net/lote/detalhe/211066", "GRANECAR; DIESEL; CAPACIDADE 9 TONELADAS - FUNCIONANDO")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5.500,00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=HYPERLINK("https://leilaoonline.net/lote/detalhe/211065", "013")</f>
      </c>
      <c r="B20" s="4" t="s">
        <f>=HYPERLINK("https://leilaoonline.net/lote/detalhe/211065", "GUINDASTE PARA CAMINHÃO; MARCA UNIC MOD U_500E; CAP. DE ELEVAÇÃO 5 TONELADAS")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2.500,00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=HYPERLINK("https://leilaoonline.net/lote/detalhe/211068", "014")</f>
      </c>
      <c r="B21" s="4" t="s">
        <f>=HYPERLINK("https://leilaoonline.net/lote/detalhe/211068", "CARRETA")</f>
      </c>
      <c r="C21" s="4" t="inlineStr">
        <is>
          <t>Não vendido</t>
        </is>
      </c>
      <c r="D21" s="4" t="inlineStr">
        <is>
          <t>4</t>
        </is>
      </c>
      <c r="E21" s="5" t="inlineStr">
        <is>
          <t>3.000,00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=HYPERLINK("https://leilaoonline.net/lote/detalhe/211059", "015")</f>
      </c>
      <c r="B22" s="4" t="s">
        <f>=HYPERLINK("https://leilaoonline.net/lote/detalhe/211059", "CAMINHÃO VW/15.180 CNM; 2010/2011; BRANCA; DIESEL - FUNCIONANDO")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72.500,00</t>
        </is>
      </c>
      <c r="F22" s="4" t="inlineStr">
        <is>
          <t>2500.00</t>
        </is>
      </c>
    </row>
    <row collapsed="false" customFormat="false" customHeight="false" hidden="false" ht="12.1" outlineLevel="0" r="23">
      <c r="A23" s="5" t="s">
        <f>=HYPERLINK("https://leilaoonline.net/lote/detalhe/211071", "016")</f>
      </c>
      <c r="B23" s="4" t="s">
        <f>=HYPERLINK("https://leilaoonline.net/lote/detalhe/211071", "veja o vídeo!! I/TOYOTA HILUX CD4X4 SRV; 2012/2013; PRATA; DIESEL - FUNCIONANDO")</f>
      </c>
      <c r="C23" s="4" t="inlineStr">
        <is>
          <t>Não vendido</t>
        </is>
      </c>
      <c r="D23" s="4" t="inlineStr">
        <is>
          <t>6</t>
        </is>
      </c>
      <c r="E23" s="5" t="inlineStr">
        <is>
          <t>46.250,00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=HYPERLINK("https://leilaoonline.net/lote/detalhe/211535", "019")</f>
      </c>
      <c r="B24" s="4" t="s">
        <f>=HYPERLINK("https://leilaoonline.net/lote/detalhe/211535", "CAMINHÃO M. BENZ/L 1113; 1978/1978; LARANJA; DIESEL; C/ MUNCK MARCA HINCOL MODELO H 31.000")</f>
      </c>
      <c r="C24" s="4" t="inlineStr">
        <is>
          <t>Não vendido</t>
        </is>
      </c>
      <c r="D24" s="4" t="inlineStr">
        <is>
          <t>11</t>
        </is>
      </c>
      <c r="E24" s="5" t="inlineStr">
        <is>
          <t>107.500,00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=HYPERLINK("https://leilaoonline.net/lote/detalhe/211085", "021")</f>
      </c>
      <c r="B25" s="4" t="s">
        <f>=HYPERLINK("https://leilaoonline.net/lote/detalhe/211085", "I/TOYOTA HILUX CD4X4 SRV; 2006/2006; BEGE; DIESEL - FUNCIONANDO")</f>
      </c>
      <c r="C25" s="4" t="inlineStr">
        <is>
          <t>Não vendido</t>
        </is>
      </c>
      <c r="D25" s="4" t="inlineStr">
        <is>
          <t>32</t>
        </is>
      </c>
      <c r="E25" s="5" t="inlineStr">
        <is>
          <t>51.000,00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=HYPERLINK("https://leilaoonline.net/lote/detalhe/211072", "022")</f>
      </c>
      <c r="B26" s="4" t="s">
        <f>=HYPERLINK("https://leilaoonline.net/lote/detalhe/211072", "CAMINHONETE GM/CHEVROLET A10; 1981/1981; AZUL; DIESEL")</f>
      </c>
      <c r="C26" s="4" t="inlineStr">
        <is>
          <t>Não vendido</t>
        </is>
      </c>
      <c r="D26" s="4" t="inlineStr">
        <is>
          <t>6</t>
        </is>
      </c>
      <c r="E26" s="5" t="inlineStr">
        <is>
          <t>18.500,00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=HYPERLINK("https://leilaoonline.net/lote/detalhe/211073", "023")</f>
      </c>
      <c r="B27" s="4" t="s">
        <f>=HYPERLINK("https://leilaoonline.net/lote/detalhe/211073", "CAMINHÃO FORD/F4000; 1989/1989; BEGE; DIESEL; MOTOR 229; DIREÇÃO HIDRÁULICA")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=HYPERLINK("https://leilaoonline.net/lote/detalhe/211074", "025")</f>
      </c>
      <c r="B28" s="4" t="s">
        <f>=HYPERLINK("https://leilaoonline.net/lote/detalhe/211074", "CAMINHÃO M. BENZ/L 1113; 1976/1976; AMARELA; DIESEL; CARROCERIA FECHADA")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=HYPERLINK("https://leilaoonline.net/lote/detalhe/211075", "057")</f>
      </c>
      <c r="B29" s="4" t="s">
        <f>=HYPERLINK("https://leilaoonline.net/lote/detalhe/211075", "PÁ CARREGADEIRA MICHIGAN 75 III; MOTOR MERCEDES")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55.000,00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=HYPERLINK("https://leilaoonline.net/lote/detalhe/211081", "059")</f>
      </c>
      <c r="B30" s="4" t="s">
        <f>=HYPERLINK("https://leilaoonline.net/lote/detalhe/211081", "EMPILHADEIRA CLARK; MOTOR A DIESEL; CAP. 7 TONELADAS; TORRE DE 4 METROS; ANO INDEFINIDO")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44.000,00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=HYPERLINK("https://leilaoonline.net/lote/detalhe/211083", "060")</f>
      </c>
      <c r="B31" s="4" t="s">
        <f>=HYPERLINK("https://leilaoonline.net/lote/detalhe/211083", "veja o vídeo!! PÁ CARREGADEIRA W7; ANO INDEFINIDO; MOTOR PERKINS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45.000,00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=HYPERLINK("https://leilaoonline.net/lote/detalhe/211076", "061")</f>
      </c>
      <c r="B32" s="4" t="s">
        <f>=HYPERLINK("https://leilaoonline.net/lote/detalhe/211076", "ARRANCADOR DE AMENDOIM BM AIA-2 FLEX; ANO 2021")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60.000,00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=HYPERLINK("https://leilaoonline.net/lote/detalhe/211077", "062")</f>
      </c>
      <c r="B33" s="4" t="s">
        <f>=HYPERLINK("https://leilaoonline.net/lote/detalhe/211077", "TRANSBORDO MIAC (IND. COLOMBO) - CTA 4500; ANO 2021")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60.000,00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=HYPERLINK("https://leilaoonline.net/lote/detalhe/211078", "065")</f>
      </c>
      <c r="B34" s="4" t="s">
        <f>=HYPERLINK("https://leilaoonline.net/lote/detalhe/211078", "veja o vídeo!! TRATOR MASSEY FERGUSON 290 (COM IMPLEMENTO - PÁ); ANO 1980; DIREÇÃO SEMI HIDRÁULICA - FUNCIONANDO")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35.000,00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=HYPERLINK("https://leilaoonline.net/lote/detalhe/211082", "066")</f>
      </c>
      <c r="B35" s="4" t="s">
        <f>=HYPERLINK("https://leilaoonline.net/lote/detalhe/211082", "TRATOR MASSEY FERGUSON 65X; ANO 1970; CANELA REDONDA; 3 MARCHAS - FUNCIONANDO")</f>
      </c>
      <c r="C35" s="4" t="inlineStr">
        <is>
          <t>Não vendido</t>
        </is>
      </c>
      <c r="D35" s="4" t="inlineStr">
        <is>
          <t>8</t>
        </is>
      </c>
      <c r="E35" s="5" t="inlineStr">
        <is>
          <t>18.500,00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=HYPERLINK("https://leilaoonline.net/lote/detalhe/211079", "070")</f>
      </c>
      <c r="B36" s="4" t="s">
        <f>=HYPERLINK("https://leilaoonline.net/lote/detalhe/211079", "TRATOR FORD 8 BR; SEM IDENTIFICAÇÃO DE ANO")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=HYPERLINK("https://leilaoonline.net/lote/detalhe/211080", "071")</f>
      </c>
      <c r="B37" s="4" t="s">
        <f>=HYPERLINK("https://leilaoonline.net/lote/detalhe/211080", "TRATOR FORD 8 BR; SEM IDENTIFICAÇÃO DE ANO")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=HYPERLINK("https://leilaoonline.net/lote/detalhe/211537", "074")</f>
      </c>
      <c r="B38" s="4" t="s">
        <f>=HYPERLINK("https://leilaoonline.net/lote/detalhe/211537", "TRATOR FORD; SEM IDENTIFICAÇÃO DE ANO; MOTOR DESMONTADO; GASOLINA")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=HYPERLINK("https://leilaoonline.net/lote/detalhe/211087", "075")</f>
      </c>
      <c r="B39" s="4" t="s">
        <f>=HYPERLINK("https://leilaoonline.net/lote/detalhe/211087", "MICRO TRATOR COM ROÇADEIRA E PULVERIZADOR")</f>
      </c>
      <c r="C39" s="4" t="inlineStr">
        <is>
          <t>Vendido</t>
        </is>
      </c>
      <c r="D39" s="4" t="inlineStr">
        <is>
          <t>8</t>
        </is>
      </c>
      <c r="E39" s="5" t="inlineStr">
        <is>
          <t>6.000,00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=HYPERLINK("https://leilaoonline.net/lote/detalhe/211581", "080")</f>
      </c>
      <c r="B40" s="4" t="s">
        <f>=HYPERLINK("https://leilaoonline.net/lote/detalhe/211581", "JOGO DE BANCOS HONDA FIT")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=HYPERLINK("https://leilaoonline.net/lote/detalhe/211582", "081")</f>
      </c>
      <c r="B41" s="4" t="s">
        <f>=HYPERLINK("https://leilaoonline.net/lote/detalhe/211582", "BANCOS DIANTEIROS GOL BOLA")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=HYPERLINK("https://leilaoonline.net/lote/detalhe/211583", "082")</f>
      </c>
      <c r="B42" s="4" t="s">
        <f>=HYPERLINK("https://leilaoonline.net/lote/detalhe/211583", "BANCOS DIANTEIROS KOMBI")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=HYPERLINK("https://leilaoonline.net/lote/detalhe/211093", "084")</f>
      </c>
      <c r="B43" s="4" t="s">
        <f>=HYPERLINK("https://leilaoonline.net/lote/detalhe/211093", "LOTE COM 4 ENGATES")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=HYPERLINK("https://leilaoonline.net/lote/detalhe/211536", "085")</f>
      </c>
      <c r="B44" s="4" t="s">
        <f>=HYPERLINK("https://leilaoonline.net/lote/detalhe/211536", "MOTOR MWM; 3 CILINDROS; SEM INDENTIFICAÇÃO DE ANO; ACOPLADO EM UM REDUTOR")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=HYPERLINK("https://leilaoonline.net/lote/detalhe/211086", "086")</f>
      </c>
      <c r="B45" s="4" t="s">
        <f>=HYPERLINK("https://leilaoonline.net/lote/detalhe/211086", "ANTIGUIDADE SALVADOR - PUXADO POR BOI")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=HYPERLINK("https://leilaoonline.net/lote/detalhe/211088", "087")</f>
      </c>
      <c r="B46" s="4" t="s">
        <f>=HYPERLINK("https://leilaoonline.net/lote/detalhe/211088", "PARAMOTOR; ANO 2019; VITORAZZI; EVO 100; ASA SOL FLEXUS M (ACOMPANHA HÉLICES E CAPACETE) -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=HYPERLINK("https://leilaoonline.net/lote/detalhe/211089", "088")</f>
      </c>
      <c r="B47" s="4" t="s">
        <f>=HYPERLINK("https://leilaoonline.net/lote/detalhe/211089", "PULVERIZADOR; MARCA KO; TURBINA ALTA COM VOLUTE; CAPACIDADADE 2.000L")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=HYPERLINK("https://leilaoonline.net/lote/detalhe/211090", "089")</f>
      </c>
      <c r="B48" s="4" t="s">
        <f>=HYPERLINK("https://leilaoonline.net/lote/detalhe/211090", "PULVERIZADOR; CAPACIDADE 400L")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=HYPERLINK("https://leilaoonline.net/lote/detalhe/211091", "090")</f>
      </c>
      <c r="B49" s="4" t="s">
        <f>=HYPERLINK("https://leilaoonline.net/lote/detalhe/211091", "PULVERIZADOR JOHN BIN; COM BOMBA; CAPACIDADE 2.000L")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1.250,00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=HYPERLINK("https://leilaoonline.net/lote/detalhe/211098", "091")</f>
      </c>
      <c r="B50" s="4" t="s">
        <f>=HYPERLINK("https://leilaoonline.net/lote/detalhe/211098", "PULVERIZADOR JOHN BIN; COM PISTOLA; CAPACIDADE 400L")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=HYPERLINK("https://leilaoonline.net/lote/detalhe/211095", "092")</f>
      </c>
      <c r="B51" s="4" t="s">
        <f>=HYPERLINK("https://leilaoonline.net/lote/detalhe/211095", "PLANTADEIRA; MARCA BALDAN; PLANTIO DIRETO; 9 LINHAS; MODELO PPSOLO 4500")</f>
      </c>
      <c r="C51" s="4" t="inlineStr">
        <is>
          <t>Não vendido</t>
        </is>
      </c>
      <c r="D51" s="4" t="inlineStr">
        <is>
          <t>2</t>
        </is>
      </c>
      <c r="E51" s="5" t="inlineStr">
        <is>
          <t>10.500,00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=HYPERLINK("https://leilaoonline.net/lote/detalhe/211096", "093")</f>
      </c>
      <c r="B52" s="4" t="s">
        <f>=HYPERLINK("https://leilaoonline.net/lote/detalhe/211096", "SEMEADEIRA MARCA KAMAQ")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=HYPERLINK("https://leilaoonline.net/lote/detalhe/211097", "094")</f>
      </c>
      <c r="B53" s="4" t="s">
        <f>=HYPERLINK("https://leilaoonline.net/lote/detalhe/211097", "CALCAREADEIRA ADUBADEIRA VICON; CAPACIDADE 1.150 KG")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=HYPERLINK("https://leilaoonline.net/lote/detalhe/211538", "095")</f>
      </c>
      <c r="B54" s="4" t="s">
        <f>=HYPERLINK("https://leilaoonline.net/lote/detalhe/211538", "ROÇADEIRA BALDAN; 1.50M - FUNCIONANDO")</f>
      </c>
      <c r="C54" s="4" t="inlineStr">
        <is>
          <t>Não vendido</t>
        </is>
      </c>
      <c r="D54" s="4" t="inlineStr">
        <is>
          <t>3</t>
        </is>
      </c>
      <c r="E54" s="5" t="inlineStr">
        <is>
          <t>2.000,00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=HYPERLINK("https://leilaoonline.net/lote/detalhe/211094", "096")</f>
      </c>
      <c r="B55" s="4" t="s">
        <f>=HYPERLINK("https://leilaoonline.net/lote/detalhe/211094", "LOTE COM 2 BOMBAS DE PRESSÃO ROLANZIR; MODELO 6000L/M")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=HYPERLINK("https://leilaoonline.net/lote/detalhe/211092", "100")</f>
      </c>
      <c r="B56" s="4" t="s">
        <f>=HYPERLINK("https://leilaoonline.net/lote/detalhe/211092", "SAIDER (MEDIDAS: 8,30M COMPRIM. X 2.80M ALT. X 2,50M LARG.); CHAPEADO")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=HYPERLINK("https://leilaoonline.net/lote/detalhe/211099", "101")</f>
      </c>
      <c r="B57" s="4" t="s">
        <f>=HYPERLINK("https://leilaoonline.net/lote/detalhe/211099", "CARRETA DE 2 RODAS PARA 3.000 KG")</f>
      </c>
      <c r="C57" s="4" t="inlineStr">
        <is>
          <t>Não vendido</t>
        </is>
      </c>
      <c r="D57" s="4" t="inlineStr">
        <is>
          <t>5</t>
        </is>
      </c>
      <c r="E57" s="5" t="inlineStr">
        <is>
          <t>2.000,00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=HYPERLINK("https://leilaoonline.net/lote/detalhe/211580", "102")</f>
      </c>
      <c r="B58" s="4" t="s">
        <f>=HYPERLINK("https://leilaoonline.net/lote/detalhe/211580", "PLATAFORMA ELEVATÓRIA (PARA CAMINHÃO TOCO OU TRUCK)")</f>
      </c>
      <c r="C58" s="4" t="inlineStr">
        <is>
          <t>Não vendido</t>
        </is>
      </c>
      <c r="D58" s="4" t="inlineStr">
        <is>
          <t>4</t>
        </is>
      </c>
      <c r="E58" s="5" t="inlineStr">
        <is>
          <t>5.000,00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=HYPERLINK("https://leilaoonline.net/lote/detalhe/211100", "105")</f>
      </c>
      <c r="B59" s="4" t="s">
        <f>=HYPERLINK("https://leilaoonline.net/lote/detalhe/211100", "CAÇAMBA COMPACTADORA DE LIXO PARA CAMINHÃO TOCO")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=HYPERLINK("https://leilaoonline.net/lote/detalhe/211101", "106")</f>
      </c>
      <c r="B60" s="4" t="s">
        <f>=HYPERLINK("https://leilaoonline.net/lote/detalhe/211101", "CAÇAMBA COMPACTADORA DE LIXO PARA CAMINHÃO TOCO")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=HYPERLINK("https://leilaoonline.net/lote/detalhe/211102", "107")</f>
      </c>
      <c r="B61" s="4" t="s">
        <f>=HYPERLINK("https://leilaoonline.net/lote/detalhe/211102", "COMPACTADOR DE LIXO; MARCA PLANALTO; 19 METROS CUBICOS; PARA CAMINHÃO TRUCADO")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=HYPERLINK("https://leilaoonline.net/lote/detalhe/211103", "111")</f>
      </c>
      <c r="B62" s="4" t="s">
        <f>=HYPERLINK("https://leilaoonline.net/lote/detalhe/211103", "PLANTADEIRA JUMIL; 4 LINHAS; MODELO 2050; ANO 2005")</f>
      </c>
      <c r="C62" s="4" t="inlineStr">
        <is>
          <t>Não vendido</t>
        </is>
      </c>
      <c r="D62" s="4" t="inlineStr">
        <is>
          <t>7</t>
        </is>
      </c>
      <c r="E62" s="5" t="inlineStr">
        <is>
          <t>10.000,00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=HYPERLINK("https://leilaoonline.net/lote/detalhe/211106", "113")</f>
      </c>
      <c r="B63" s="4" t="s">
        <f>=HYPERLINK("https://leilaoonline.net/lote/detalhe/211106", "BAÚ (PARA TRUCK); MEDIDAS: 7,70 COMPRIMENTO X 2,60 LARGURA X 2,30 ALTURA")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=HYPERLINK("https://leilaoonline.net/lote/detalhe/211104", "115")</f>
      </c>
      <c r="B64" s="4" t="s">
        <f>=HYPERLINK("https://leilaoonline.net/lote/detalhe/211104", "PLAINA NIVELADORA DE ARRASTO DE 2.45 METROS")</f>
      </c>
      <c r="C64" s="4" t="inlineStr">
        <is>
          <t>Não vendido</t>
        </is>
      </c>
      <c r="D64" s="4" t="inlineStr">
        <is>
          <t>2</t>
        </is>
      </c>
      <c r="E64" s="5" t="inlineStr">
        <is>
          <t>4.250,00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=HYPERLINK("https://leilaoonline.net/lote/detalhe/211105", "116")</f>
      </c>
      <c r="B65" s="4" t="s">
        <f>=HYPERLINK("https://leilaoonline.net/lote/detalhe/211105", "GRADE ARADORA 18 X 28 X 270 MARCA CIVEMASA")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=HYPERLINK("https://leilaoonline.net/lote/detalhe/211107", "117")</f>
      </c>
      <c r="B66" s="4" t="s">
        <f>=HYPERLINK("https://leilaoonline.net/lote/detalhe/211107", "GRADE NIVELADORA 32 DISCOS")</f>
      </c>
      <c r="C66" s="4" t="inlineStr">
        <is>
          <t>Não vendido</t>
        </is>
      </c>
      <c r="D66" s="4" t="inlineStr">
        <is>
          <t>8</t>
        </is>
      </c>
      <c r="E66" s="5" t="inlineStr">
        <is>
          <t>2.750,00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=HYPERLINK("https://leilaoonline.net/lote/detalhe/211108", "118")</f>
      </c>
      <c r="B67" s="4" t="s">
        <f>=HYPERLINK("https://leilaoonline.net/lote/detalhe/211108", "GRADE HIDRÁULICA DE 16 DISCOS")</f>
      </c>
      <c r="C67" s="4" t="inlineStr">
        <is>
          <t>Não vendido</t>
        </is>
      </c>
      <c r="D67" s="4" t="inlineStr">
        <is>
          <t>9</t>
        </is>
      </c>
      <c r="E67" s="5" t="inlineStr">
        <is>
          <t>3.000,00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=HYPERLINK("https://leilaoonline.net/lote/detalhe/211109", "119")</f>
      </c>
      <c r="B68" s="4" t="s">
        <f>=HYPERLINK("https://leilaoonline.net/lote/detalhe/211109", "ENSILADEIRA JF 90")</f>
      </c>
      <c r="C68" s="4" t="inlineStr">
        <is>
          <t>Vendido</t>
        </is>
      </c>
      <c r="D68" s="4" t="inlineStr">
        <is>
          <t>29</t>
        </is>
      </c>
      <c r="E68" s="5" t="inlineStr">
        <is>
          <t>11.000,00</t>
        </is>
      </c>
      <c r="F6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2026-04-13T08:38:29.00Z</dcterms:created>
  <dc:creator>Tellks Tecnologia</dc:creator>
  <cp:revision>0</cp:revision>
</cp:coreProperties>
</file>