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PONTE ROLANTE, CARROS, MOTORES, GERADORES, COMPRESSORES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15/12/2023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=HYPERLINK("https://leilaoonline.net/lote/detalhe/207085", "000")</f>
      </c>
      <c r="B11" s="4" t="s">
        <f>=HYPERLINK("https://leilaoonline.net/lote/detalhe/207085", " MITSUBISHI / L200 OUTDOOR ANO 2009/2010 - BRANCA - DIESEL-SAVANA")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53.000,00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=HYPERLINK("https://leilaoonline.net/lote/detalhe/207089", "001")</f>
      </c>
      <c r="B12" s="4" t="s">
        <f>=HYPERLINK("https://leilaoonline.net/lote/detalhe/207089", " COMPRESSOR PARAFUSO INGERSOL RAND ( No estado)")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=HYPERLINK("https://leilaoonline.net/lote/detalhe/205694", "002")</f>
      </c>
      <c r="B13" s="4" t="s">
        <f>=HYPERLINK("https://leilaoonline.net/lote/detalhe/205694", "AGLUTINADOR PARA PLASTICO - MOTOR WEG 50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16.000,00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=HYPERLINK("https://leilaoonline.net/lote/detalhe/207936", "003")</f>
      </c>
      <c r="B14" s="4" t="s">
        <f>=HYPERLINK("https://leilaoonline.net/lote/detalhe/207936", "05 UNIDADES - (SUCATA) MOTORES FORD DIRECT FLEX 2.0")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=HYPERLINK("https://leilaoonline.net/lote/detalhe/205765", "004")</f>
      </c>
      <c r="B15" s="4" t="s">
        <f>=HYPERLINK("https://leilaoonline.net/lote/detalhe/205765", "VW / FUSCA 1200 ANO 1966 - GASOLINA - COR AZUL - doc. ok")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13.700,00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=HYPERLINK("https://leilaoonline.net/lote/detalhe/205695", "005")</f>
      </c>
      <c r="B16" s="4" t="s">
        <f>=HYPERLINK("https://leilaoonline.net/lote/detalhe/205695", "VW SAVEIRO 1.8 ano 2005/2006 - FLEX - AMBULÂNCIA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19.000,00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=HYPERLINK("https://leilaoonline.net/lote/detalhe/207937", "006")</f>
      </c>
      <c r="B17" s="4" t="s">
        <f>=HYPERLINK("https://leilaoonline.net/lote/detalhe/207937", "05 UNIDADES - (SUCATA) MOTORES FORD DIRECT FLEX 2.0")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=HYPERLINK("https://leilaoonline.net/lote/detalhe/207938", "007")</f>
      </c>
      <c r="B18" s="4" t="s">
        <f>=HYPERLINK("https://leilaoonline.net/lote/detalhe/207938", "05 UNIDADES - (SUCATA) MOTORES FORD DIRECT FLEX 2.0")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=HYPERLINK("https://leilaoonline.net/lote/detalhe/205782", "008")</f>
      </c>
      <c r="B19" s="4" t="s">
        <f>=HYPERLINK("https://leilaoonline.net/lote/detalhe/205782", "PONTE ROLANTE PARA 15 TON. MARCA MAUSA COM 19 MTS LARGURA X 65 MTS CAMINHO")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=HYPERLINK("https://leilaoonline.net/lote/detalhe/205793", "009")</f>
      </c>
      <c r="B20" s="4" t="s">
        <f>=HYPERLINK("https://leilaoonline.net/lote/detalhe/205793", " VW / Santana Quantum CS ano 1986/1986 - etanol - cor verde")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=HYPERLINK("https://leilaoonline.net/lote/detalhe/205785", "010")</f>
      </c>
      <c r="B21" s="4" t="s">
        <f>=HYPERLINK("https://leilaoonline.net/lote/detalhe/205785", " FIAT / UNO MILLE ECONOMY ANO 2012/2013 - COR BRANCA - FLEX")</f>
      </c>
      <c r="C21" s="4" t="inlineStr">
        <is>
          <t>Lote retirado</t>
        </is>
      </c>
      <c r="D21" s="4" t="inlineStr">
        <is>
          <t>0</t>
        </is>
      </c>
      <c r="E21" s="5" t="inlineStr">
        <is>
          <t>16.000,00</t>
        </is>
      </c>
      <c r="F21" s="4" t="inlineStr">
        <is>
          <t>350.00</t>
        </is>
      </c>
    </row>
    <row collapsed="false" customFormat="false" customHeight="false" hidden="false" ht="12.1" outlineLevel="0" r="22">
      <c r="A22" s="5" t="s">
        <f>=HYPERLINK("https://leilaoonline.net/lote/detalhe/207086", "011")</f>
      </c>
      <c r="B22" s="4" t="s">
        <f>=HYPERLINK("https://leilaoonline.net/lote/detalhe/207086", " BRAÇO GIRATÓRIO APROX. 5,5 MTS. COM TALHA CAPAC. 500KGS")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=HYPERLINK("https://leilaoonline.net/lote/detalhe/205757", "012")</f>
      </c>
      <c r="B23" s="4" t="s">
        <f>=HYPERLINK("https://leilaoonline.net/lote/detalhe/205757", "EMPILHADEIRA / PALETEIRA ELETRICA TOYOTA  - COM BATERIA E CARREGADOR")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18.000,00</t>
        </is>
      </c>
      <c r="F23" s="4" t="inlineStr">
        <is>
          <t>450.00</t>
        </is>
      </c>
    </row>
    <row collapsed="false" customFormat="false" customHeight="false" hidden="false" ht="12.1" outlineLevel="0" r="24">
      <c r="A24" s="5" t="s">
        <f>=HYPERLINK("https://leilaoonline.net/lote/detalhe/205763", "013")</f>
      </c>
      <c r="B24" s="4" t="s">
        <f>=HYPERLINK("https://leilaoonline.net/lote/detalhe/205763", " GERADOR DIESEL")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=HYPERLINK("https://leilaoonline.net/lote/detalhe/205762", "014")</f>
      </c>
      <c r="B25" s="4" t="s">
        <f>=HYPERLINK("https://leilaoonline.net/lote/detalhe/205762", " GERADOR 4CC APROX. 15 KVA MOTOR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=HYPERLINK("https://leilaoonline.net/lote/detalhe/205672", "015")</f>
      </c>
      <c r="B26" s="4" t="s">
        <f>=HYPERLINK("https://leilaoonline.net/lote/detalhe/205672", "Máquina para solda de tubo. Tipo ponteadeira.100 KVa")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=HYPERLINK("https://leilaoonline.net/lote/detalhe/205711", "016")</f>
      </c>
      <c r="B27" s="4" t="s">
        <f>=HYPERLINK("https://leilaoonline.net/lote/detalhe/205711", "CENTRIFUGA INDUSTRIAL 30 KG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=HYPERLINK("https://leilaoonline.net/lote/detalhe/205761", "017")</f>
      </c>
      <c r="B28" s="4" t="s">
        <f>=HYPERLINK("https://leilaoonline.net/lote/detalhe/205761", " ELEVADOR PANTOGRAFICO ( 2 PEÇAS E COMANDO HIDRÁULICO)")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=HYPERLINK("https://leilaoonline.net/lote/detalhe/205764", "018")</f>
      </c>
      <c r="B29" s="4" t="s">
        <f>=HYPERLINK("https://leilaoonline.net/lote/detalhe/205764", " BRAÇO ARTICULADO PARA OFICINA (NÃO INCLUI VIGA LATERAL)")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1.700,00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=HYPERLINK("https://leilaoonline.net/lote/detalhe/205783", "019")</f>
      </c>
      <c r="B30" s="4" t="s">
        <f>=HYPERLINK("https://leilaoonline.net/lote/detalhe/205783", "SUCATA - CABEÇOTE COM BASE SEM MOTOR - PARA COOMPRESSOR")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=HYPERLINK("https://leilaoonline.net/lote/detalhe/207090", "020")</f>
      </c>
      <c r="B31" s="4" t="s">
        <f>=HYPERLINK("https://leilaoonline.net/lote/detalhe/207090", " BRAÇO GIRATÓRIO APROX. 5,5 MTS COM TALHA CAPAC. 500KGS")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=HYPERLINK("https://leilaoonline.net/lote/detalhe/207088", "021")</f>
      </c>
      <c r="B32" s="4" t="s">
        <f>=HYPERLINK("https://leilaoonline.net/lote/detalhe/207088", " 2 BRAÇOS GIRATÓRIOS APROX. 5,0 MTS. CAPAC. 300KGS - SEM TALHA")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2.200,00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=HYPERLINK("https://leilaoonline.net/lote/detalhe/205770", "023")</f>
      </c>
      <c r="B33" s="4" t="s">
        <f>=HYPERLINK("https://leilaoonline.net/lote/detalhe/205770", " DOIS VASOS DE PRESSÃO COM VALVULAS")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5.000,00</t>
        </is>
      </c>
      <c r="F33" s="4" t="inlineStr">
        <is>
          <t>350.00</t>
        </is>
      </c>
    </row>
    <row collapsed="false" customFormat="false" customHeight="false" hidden="false" ht="12.1" outlineLevel="0" r="34">
      <c r="A34" s="5" t="s">
        <f>=HYPERLINK("https://leilaoonline.net/lote/detalhe/205749", "024")</f>
      </c>
      <c r="B34" s="4" t="s">
        <f>=HYPERLINK("https://leilaoonline.net/lote/detalhe/205749", "TANQUE INOX 8.500 LITROS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26.000,00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=HYPERLINK("https://leilaoonline.net/lote/detalhe/205720", "025")</f>
      </c>
      <c r="B35" s="4" t="s">
        <f>=HYPERLINK("https://leilaoonline.net/lote/detalhe/205720", " GERADOR 12 KVA ANO 2012 - MOTOR RUIM")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7.000,00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=HYPERLINK("https://leilaoonline.net/lote/detalhe/207939", "026")</f>
      </c>
      <c r="B36" s="4" t="s">
        <f>=HYPERLINK("https://leilaoonline.net/lote/detalhe/207939", "06 UNIDADES - (SUCATA) MOTORES FORD DIRECT FLEX 2.0")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=HYPERLINK("https://leilaoonline.net/lote/detalhe/208375", "027")</f>
      </c>
      <c r="B37" s="4" t="s">
        <f>=HYPERLINK("https://leilaoonline.net/lote/detalhe/208375", "02 UNIDADES - AUTOCLAVE HOSPITALAR")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=HYPERLINK("https://leilaoonline.net/lote/detalhe/205772", "028")</f>
      </c>
      <c r="B38" s="4" t="s">
        <f>=HYPERLINK("https://leilaoonline.net/lote/detalhe/205772", " Balança digital para 1000 kg 1.20 por 80 cm não testado podendo painel não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=HYPERLINK("https://leilaoonline.net/lote/detalhe/208377", "029")</f>
      </c>
      <c r="B39" s="4" t="s">
        <f>=HYPERLINK("https://leilaoonline.net/lote/detalhe/208377", "TALHA 2 TON.")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=HYPERLINK("https://leilaoonline.net/lote/detalhe/205707", "030")</f>
      </c>
      <c r="B40" s="4" t="s">
        <f>=HYPERLINK("https://leilaoonline.net/lote/detalhe/205707", " CAPELA PARA LABORATÓRIO")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990,00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=HYPERLINK("https://leilaoonline.net/lote/detalhe/205689", "031")</f>
      </c>
      <c r="B41" s="4" t="s">
        <f>=HYPERLINK("https://leilaoonline.net/lote/detalhe/205689", "LOTE DE ANTIQUIDADES: 1 MÁQUINA DE ESCREVER HERMES Baby ,1 MAQUINA FOTOGRÁFICA RICOH,  2 RÁDIOS COMUNICADORES COBRA, 2 GALOS DE BRONZE E 1 MINI COMPRESSOR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1.200,00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=HYPERLINK("https://leilaoonline.net/lote/detalhe/205696", "032")</f>
      </c>
      <c r="B42" s="4" t="s">
        <f>=HYPERLINK("https://leilaoonline.net/lote/detalhe/205696", "GUINCHO TIPO GIRAFA 1.000 KG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1.200,00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=HYPERLINK("https://leilaoonline.net/lote/detalhe/205667", "033")</f>
      </c>
      <c r="B43" s="4" t="s">
        <f>=HYPERLINK("https://leilaoonline.net/lote/detalhe/205667", " 1 ventilador. 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=HYPERLINK("https://leilaoonline.net/lote/detalhe/205680", "034")</f>
      </c>
      <c r="B44" s="4" t="s">
        <f>=HYPERLINK("https://leilaoonline.net/lote/detalhe/205680", "4 Ventiladores")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=HYPERLINK("https://leilaoonline.net/lote/detalhe/205728", "035")</f>
      </c>
      <c r="B45" s="4" t="s">
        <f>=HYPERLINK("https://leilaoonline.net/lote/detalhe/205728", " MISTURADOR DE ESFERA PARA TINTA COM MOTOR WEG 15 CV")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9.500,00</t>
        </is>
      </c>
      <c r="F45" s="4" t="inlineStr">
        <is>
          <t>350.00</t>
        </is>
      </c>
    </row>
    <row collapsed="false" customFormat="false" customHeight="false" hidden="false" ht="12.1" outlineLevel="0" r="46">
      <c r="A46" s="5" t="s">
        <f>=HYPERLINK("https://leilaoonline.net/lote/detalhe/205774", "036")</f>
      </c>
      <c r="B46" s="4" t="s">
        <f>=HYPERLINK("https://leilaoonline.net/lote/detalhe/205774", " Canhão giratorio para água")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=HYPERLINK("https://leilaoonline.net/lote/detalhe/205691", "037")</f>
      </c>
      <c r="B47" s="4" t="s">
        <f>=HYPERLINK("https://leilaoonline.net/lote/detalhe/205691", "1 EXAUSTOR LARGURA 65 CM MOTOR WEG 1.5 CV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=HYPERLINK("https://leilaoonline.net/lote/detalhe/205666", "038")</f>
      </c>
      <c r="B48" s="4" t="s">
        <f>=HYPERLINK("https://leilaoonline.net/lote/detalhe/205666", "VÁLVULA ROTATIVA")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=HYPERLINK("https://leilaoonline.net/lote/detalhe/205704", "039")</f>
      </c>
      <c r="B49" s="4" t="s">
        <f>=HYPERLINK("https://leilaoonline.net/lote/detalhe/205704", " COMPRESSOR PARA DENTISTA ANO 2017")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=HYPERLINK("https://leilaoonline.net/lote/detalhe/205729", "040")</f>
      </c>
      <c r="B50" s="4" t="s">
        <f>=HYPERLINK("https://leilaoonline.net/lote/detalhe/205729", " 7 BOMBAS DE VÁCUO SUJA DE ÓLEO / GRAXA")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=HYPERLINK("https://leilaoonline.net/lote/detalhe/205690", "041")</f>
      </c>
      <c r="B51" s="4" t="s">
        <f>=HYPERLINK("https://leilaoonline.net/lote/detalhe/205690", "1 REDUTOR DE GRANDE PORTE PESO. 1.250 KGS APROX.")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5.500,00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=HYPERLINK("https://leilaoonline.net/lote/detalhe/205688", "042")</f>
      </c>
      <c r="B52" s="4" t="s">
        <f>=HYPERLINK("https://leilaoonline.net/lote/detalhe/205688", "1 VENTOINHA")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=HYPERLINK("https://leilaoonline.net/lote/detalhe/205703", "043")</f>
      </c>
      <c r="B53" s="4" t="s">
        <f>=HYPERLINK("https://leilaoonline.net/lote/detalhe/205703", " AUTOCLAVE")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=HYPERLINK("https://leilaoonline.net/lote/detalhe/205675", "044")</f>
      </c>
      <c r="B54" s="4" t="s">
        <f>=HYPERLINK("https://leilaoonline.net/lote/detalhe/205675", " 1 taboriador de peças com aquecedor")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=HYPERLINK("https://leilaoonline.net/lote/detalhe/205731", "045")</f>
      </c>
      <c r="B55" s="4" t="s">
        <f>=HYPERLINK("https://leilaoonline.net/lote/detalhe/205731", "CENTRÍFUGA SEPARADORA  FLOTTWEG  MOD. MW 2000 SSP 122")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=HYPERLINK("https://leilaoonline.net/lote/detalhe/205697", "046")</f>
      </c>
      <c r="B56" s="4" t="s">
        <f>=HYPERLINK("https://leilaoonline.net/lote/detalhe/205697", " BOMBA PARA ÓLEO")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2.500,00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=HYPERLINK("https://leilaoonline.net/lote/detalhe/205692", "047")</f>
      </c>
      <c r="B57" s="4" t="s">
        <f>=HYPERLINK("https://leilaoonline.net/lote/detalhe/205692", "EXAUSTOR LARGURA 65 CM - MOTOR 1.5 HP MONOFASICO")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900,00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=HYPERLINK("https://leilaoonline.net/lote/detalhe/205677", "048")</f>
      </c>
      <c r="B58" s="4" t="s">
        <f>=HYPERLINK("https://leilaoonline.net/lote/detalhe/205677", "Aprox. 10 peças - câmera e protetor para empilhadeira")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=HYPERLINK("https://leilaoonline.net/lote/detalhe/205778", "049")</f>
      </c>
      <c r="B59" s="4" t="s">
        <f>=HYPERLINK("https://leilaoonline.net/lote/detalhe/205778", " tanque de PVC com pé")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450,00</t>
        </is>
      </c>
      <c r="F59" s="4" t="inlineStr">
        <is>
          <t>750.00</t>
        </is>
      </c>
    </row>
    <row collapsed="false" customFormat="false" customHeight="false" hidden="false" ht="12.1" outlineLevel="0" r="60">
      <c r="A60" s="5" t="s">
        <f>=HYPERLINK("https://leilaoonline.net/lote/detalhe/205681", "050")</f>
      </c>
      <c r="B60" s="4" t="s">
        <f>=HYPERLINK("https://leilaoonline.net/lote/detalhe/205681", "Mangueiras de pressão hidráulica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=HYPERLINK("https://leilaoonline.net/lote/detalhe/205706", "051")</f>
      </c>
      <c r="B61" s="4" t="s">
        <f>=HYPERLINK("https://leilaoonline.net/lote/detalhe/205706", " APARELHO PARA LABORATÓRIO")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=HYPERLINK("https://leilaoonline.net/lote/detalhe/208378", "052")</f>
      </c>
      <c r="B62" s="4" t="s">
        <f>=HYPERLINK("https://leilaoonline.net/lote/detalhe/208378", "BOMBA A VÁCUO")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2.200,00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=HYPERLINK("https://leilaoonline.net/lote/detalhe/205736", "053")</f>
      </c>
      <c r="B63" s="4" t="s">
        <f>=HYPERLINK("https://leilaoonline.net/lote/detalhe/205736", " 01 MOTOR WEG COM BOMBA DE ENGRENAGEM( SEM PLAQUETA) APROX. 25 A 30 CV")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2.800,00</t>
        </is>
      </c>
      <c r="F63" s="4" t="inlineStr">
        <is>
          <t>75.00</t>
        </is>
      </c>
    </row>
    <row collapsed="false" customFormat="false" customHeight="false" hidden="false" ht="12.1" outlineLevel="0" r="64">
      <c r="A64" s="5" t="s">
        <f>=HYPERLINK("https://leilaoonline.net/lote/detalhe/205746", "054")</f>
      </c>
      <c r="B64" s="4" t="s">
        <f>=HYPERLINK("https://leilaoonline.net/lote/detalhe/205746", " 01 TROLLER PARA 1100 KGS.")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=HYPERLINK("https://leilaoonline.net/lote/detalhe/205682", "055")</f>
      </c>
      <c r="B65" s="4" t="s">
        <f>=HYPERLINK("https://leilaoonline.net/lote/detalhe/205682", "1 bomba a vácuo 2 moto redutor")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1.200,00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=HYPERLINK("https://leilaoonline.net/lote/detalhe/208379", "056")</f>
      </c>
      <c r="B66" s="4" t="s">
        <f>=HYPERLINK("https://leilaoonline.net/lote/detalhe/208379", "SUPORTE PARA ROLO DE PAPEL 1,20 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=HYPERLINK("https://leilaoonline.net/lote/detalhe/205698", "057")</f>
      </c>
      <c r="B67" s="4" t="s">
        <f>=HYPERLINK("https://leilaoonline.net/lote/detalhe/205698", " 03 PISTÕES")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1.300,00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=HYPERLINK("https://leilaoonline.net/lote/detalhe/205676", "058")</f>
      </c>
      <c r="B68" s="4" t="s">
        <f>=HYPERLINK("https://leilaoonline.net/lote/detalhe/205676", "1 unidade hidráulica com 2 bombas hidráulicas com trocador de calor")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=HYPERLINK("https://leilaoonline.net/lote/detalhe/205779", "059")</f>
      </c>
      <c r="B69" s="4" t="s">
        <f>=HYPERLINK("https://leilaoonline.net/lote/detalhe/205779", " 2 trituradores para máquina acricola com facas")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3.800,00</t>
        </is>
      </c>
      <c r="F69" s="4" t="inlineStr">
        <is>
          <t>750.00</t>
        </is>
      </c>
    </row>
    <row collapsed="false" customFormat="false" customHeight="false" hidden="false" ht="12.1" outlineLevel="0" r="70">
      <c r="A70" s="5" t="s">
        <f>=HYPERLINK("https://leilaoonline.net/lote/detalhe/205693", "060")</f>
      </c>
      <c r="B70" s="4" t="s">
        <f>=HYPERLINK("https://leilaoonline.net/lote/detalhe/205693", "1 Gerador")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900,00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=HYPERLINK("https://leilaoonline.net/lote/detalhe/205665", "061")</f>
      </c>
      <c r="B71" s="4" t="s">
        <f>=HYPERLINK("https://leilaoonline.net/lote/detalhe/205665", "COLETOR E SEPARADOR DE ÓLEO")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=HYPERLINK("https://leilaoonline.net/lote/detalhe/207087", "062")</f>
      </c>
      <c r="B72" s="4" t="s">
        <f>=HYPERLINK("https://leilaoonline.net/lote/detalhe/207087", " MOTOR SCANIA V8 COM BOMBA DE INCÊNCIO ( sem teste - no estado)")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15.000,00</t>
        </is>
      </c>
      <c r="F72" s="4" t="inlineStr">
        <is>
          <t>350.00</t>
        </is>
      </c>
    </row>
    <row collapsed="false" customFormat="false" customHeight="false" hidden="false" ht="12.1" outlineLevel="0" r="73">
      <c r="A73" s="5" t="s">
        <f>=HYPERLINK("https://leilaoonline.net/lote/detalhe/205777", "063")</f>
      </c>
      <c r="B73" s="4" t="s">
        <f>=HYPERLINK("https://leilaoonline.net/lote/detalhe/205777", " 1 bomba a vácuo marca omel mod bvm 250 motor 10 cv")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3.800,00</t>
        </is>
      </c>
      <c r="F73" s="4" t="inlineStr">
        <is>
          <t>350.00</t>
        </is>
      </c>
    </row>
    <row collapsed="false" customFormat="false" customHeight="false" hidden="false" ht="12.1" outlineLevel="0" r="74">
      <c r="A74" s="5" t="s">
        <f>=HYPERLINK("https://leilaoonline.net/lote/detalhe/205773", "064")</f>
      </c>
      <c r="B74" s="4" t="s">
        <f>=HYPERLINK("https://leilaoonline.net/lote/detalhe/205773", " 3 válvula de controle e 1 de gaveta")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350.00</t>
        </is>
      </c>
    </row>
    <row collapsed="false" customFormat="false" customHeight="false" hidden="false" ht="12.1" outlineLevel="0" r="75">
      <c r="A75" s="5" t="s">
        <f>=HYPERLINK("https://leilaoonline.net/lote/detalhe/205776", "065")</f>
      </c>
      <c r="B75" s="4" t="s">
        <f>=HYPERLINK("https://leilaoonline.net/lote/detalhe/205776", " 5 peças sendo 1 válvula e 4 de retenção")</f>
      </c>
      <c r="C75" s="4" t="inlineStr">
        <is>
          <t>Vendido</t>
        </is>
      </c>
      <c r="D75" s="4" t="inlineStr">
        <is>
          <t>1</t>
        </is>
      </c>
      <c r="E75" s="5" t="inlineStr">
        <is>
          <t>1.800,00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=HYPERLINK("https://leilaoonline.net/lote/detalhe/205683", "066")</f>
      </c>
      <c r="B76" s="4" t="s">
        <f>=HYPERLINK("https://leilaoonline.net/lote/detalhe/205683", " 01 ALINHADOR INDUSTRIAL")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=HYPERLINK("https://leilaoonline.net/lote/detalhe/205712", "067")</f>
      </c>
      <c r="B77" s="4" t="s">
        <f>=HYPERLINK("https://leilaoonline.net/lote/detalhe/205712", " 1 BOMBA DE INOX")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=HYPERLINK("https://leilaoonline.net/lote/detalhe/205784", "068")</f>
      </c>
      <c r="B78" s="4" t="s">
        <f>=HYPERLINK("https://leilaoonline.net/lote/detalhe/205784", "RESERVATORIO 1.000 LITROS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=HYPERLINK("https://leilaoonline.net/lote/detalhe/205708", "070")</f>
      </c>
      <c r="B79" s="4" t="s">
        <f>=HYPERLINK("https://leilaoonline.net/lote/detalhe/205708", " 4 PAINÉIS MODULO ELETRONICO")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=HYPERLINK("https://leilaoonline.net/lote/detalhe/205775", "071")</f>
      </c>
      <c r="B80" s="4" t="s">
        <f>=HYPERLINK("https://leilaoonline.net/lote/detalhe/205775", " Motor elétrico 6cv 1720 e 1430 rpm.")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650,00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=HYPERLINK("https://leilaoonline.net/lote/detalhe/205684", "072")</f>
      </c>
      <c r="B81" s="4" t="s">
        <f>=HYPERLINK("https://leilaoonline.net/lote/detalhe/205684", " 04 MOTORES CORRENTE CONTÍNUA")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4.900,00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=HYPERLINK("https://leilaoonline.net/lote/detalhe/205685", "073")</f>
      </c>
      <c r="B82" s="4" t="s">
        <f>=HYPERLINK("https://leilaoonline.net/lote/detalhe/205685", " 01 MOTOR")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=HYPERLINK("https://leilaoonline.net/lote/detalhe/205780", "075")</f>
      </c>
      <c r="B83" s="4" t="s">
        <f>=HYPERLINK("https://leilaoonline.net/lote/detalhe/205780", " 2 BALANCINS SENDO: 1 DE 1,30MTS E 1 DE 0,85 MTS")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320,00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=HYPERLINK("https://leilaoonline.net/lote/detalhe/205744", "076")</f>
      </c>
      <c r="B84" s="4" t="s">
        <f>=HYPERLINK("https://leilaoonline.net/lote/detalhe/205744", " 01 BOMBA PARA QUIMICA MOTOR 1 CV")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=HYPERLINK("https://leilaoonline.net/lote/detalhe/205737", "077")</f>
      </c>
      <c r="B85" s="4" t="s">
        <f>=HYPERLINK("https://leilaoonline.net/lote/detalhe/205737", " 01 BOMBA DOSADORA 0,33 CV")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=HYPERLINK("https://leilaoonline.net/lote/detalhe/205741", "078")</f>
      </c>
      <c r="B86" s="4" t="s">
        <f>=HYPERLINK("https://leilaoonline.net/lote/detalhe/205741", " 03 BOMBAS ENGRENAGEM PARA OLEO")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700,00</t>
        </is>
      </c>
      <c r="F86" s="4" t="inlineStr">
        <is>
          <t>75.00</t>
        </is>
      </c>
    </row>
    <row collapsed="false" customFormat="false" customHeight="false" hidden="false" ht="12.1" outlineLevel="0" r="87">
      <c r="A87" s="5" t="s">
        <f>=HYPERLINK("https://leilaoonline.net/lote/detalhe/205743", "079")</f>
      </c>
      <c r="B87" s="4" t="s">
        <f>=HYPERLINK("https://leilaoonline.net/lote/detalhe/205743", " 01 COMPRESSOR PARA REGERAÇÃO")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=HYPERLINK("https://leilaoonline.net/lote/detalhe/205686", "081")</f>
      </c>
      <c r="B88" s="4" t="s">
        <f>=HYPERLINK("https://leilaoonline.net/lote/detalhe/205686", " 02 PISTÕES PARA DESLOCAMENTO DE MAQUINAS - 1,65 MTS")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500,00</t>
        </is>
      </c>
      <c r="F88" s="4" t="inlineStr">
        <is>
          <t>20.00</t>
        </is>
      </c>
    </row>
    <row collapsed="false" customFormat="false" customHeight="false" hidden="false" ht="12.1" outlineLevel="0" r="89">
      <c r="A89" s="5" t="s">
        <f>=HYPERLINK("https://leilaoonline.net/lote/detalhe/205739", "082")</f>
      </c>
      <c r="B89" s="4" t="s">
        <f>=HYPERLINK("https://leilaoonline.net/lote/detalhe/205739", " 03 MOTORES ( SENDO 1 SEM EIXO)")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=HYPERLINK("https://leilaoonline.net/lote/detalhe/205699", "083")</f>
      </c>
      <c r="B90" s="4" t="s">
        <f>=HYPERLINK("https://leilaoonline.net/lote/detalhe/205699", " 01 Bomba de alta pressão de pistão - com manual")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=HYPERLINK("https://leilaoonline.net/lote/detalhe/205713", "084")</f>
      </c>
      <c r="B91" s="4" t="s">
        <f>=HYPERLINK("https://leilaoonline.net/lote/detalhe/205713", " 1 PAINEL DE MÁQUINA")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=HYPERLINK("https://leilaoonline.net/lote/detalhe/205714", "085")</f>
      </c>
      <c r="B92" s="4" t="s">
        <f>=HYPERLINK("https://leilaoonline.net/lote/detalhe/205714", "LIXADEIRA DE RODA, MESA MOVEL - APROX. 800X4800MM - MESA FIXA 1900X4800MM COM PAINEL DE LIGAÇÃO")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=HYPERLINK("https://leilaoonline.net/lote/detalhe/205745", "086")</f>
      </c>
      <c r="B93" s="4" t="s">
        <f>=HYPERLINK("https://leilaoonline.net/lote/detalhe/205745", " 01 REDUTOR")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900,00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=HYPERLINK("https://leilaoonline.net/lote/detalhe/205718", "087")</f>
      </c>
      <c r="B94" s="4" t="s">
        <f>=HYPERLINK("https://leilaoonline.net/lote/detalhe/205718", " AQUECEDOR A ÓLEO")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=HYPERLINK("https://leilaoonline.net/lote/detalhe/205705", "088")</f>
      </c>
      <c r="B95" s="4" t="s">
        <f>=HYPERLINK("https://leilaoonline.net/lote/detalhe/205705", "Moto ventilador")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3.000,00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=HYPERLINK("https://leilaoonline.net/lote/detalhe/205742", "090")</f>
      </c>
      <c r="B96" s="4" t="s">
        <f>=HYPERLINK("https://leilaoonline.net/lote/detalhe/205742", " 03 PEÇAS SENDO; 1 MOTOR, 01 BOMBA E 1 REDUTOR ( PARA REFORMA)")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=HYPERLINK("https://leilaoonline.net/lote/detalhe/205664", "091")</f>
      </c>
      <c r="B97" s="4" t="s">
        <f>=HYPERLINK("https://leilaoonline.net/lote/detalhe/205664", " VENTILADOR")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=HYPERLINK("https://leilaoonline.net/lote/detalhe/205715", "092")</f>
      </c>
      <c r="B98" s="4" t="s">
        <f>=HYPERLINK("https://leilaoonline.net/lote/detalhe/205715", " UNIDADE HIDRAULICA")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2.300,00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=HYPERLINK("https://leilaoonline.net/lote/detalhe/205769", "093")</f>
      </c>
      <c r="B99" s="4" t="s">
        <f>=HYPERLINK("https://leilaoonline.net/lote/detalhe/205769", " 01 SERRA ESQUADRILHADEIRA")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=HYPERLINK("https://leilaoonline.net/lote/detalhe/205767", "094")</f>
      </c>
      <c r="B100" s="4" t="s">
        <f>=HYPERLINK("https://leilaoonline.net/lote/detalhe/205767", " 01 BOMBA DE AGUA PRESSURIZADA/AUTOMATICA")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=HYPERLINK("https://leilaoonline.net/lote/detalhe/205716", "098")</f>
      </c>
      <c r="B101" s="4" t="s">
        <f>=HYPERLINK("https://leilaoonline.net/lote/detalhe/205716", " UNIDADE HIDRAULICA COM MOTOR 5CV WEG")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2.500,00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=HYPERLINK("https://leilaoonline.net/lote/detalhe/205717", "099")</f>
      </c>
      <c r="B102" s="4" t="s">
        <f>=HYPERLINK("https://leilaoonline.net/lote/detalhe/205717", " ESTEIRA DE LONA (1,90 X 0,20 MTS) COM REDUTOR E MOTOR")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1.500,00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=HYPERLINK("https://leilaoonline.net/lote/detalhe/205719", "100")</f>
      </c>
      <c r="B103" s="4" t="s">
        <f>=HYPERLINK("https://leilaoonline.net/lote/detalhe/205719", " FURADEIRA DE BANCADA")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=HYPERLINK("https://leilaoonline.net/lote/detalhe/205734", "101")</f>
      </c>
      <c r="B104" s="4" t="s">
        <f>=HYPERLINK("https://leilaoonline.net/lote/detalhe/205734", " 01 MOTOR WEG 10 CV COM 3 BOMBAS A OLEO ACOCPLADA")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1.900,00</t>
        </is>
      </c>
      <c r="F104" s="4" t="inlineStr">
        <is>
          <t>75.00</t>
        </is>
      </c>
    </row>
    <row collapsed="false" customFormat="false" customHeight="false" hidden="false" ht="12.1" outlineLevel="0" r="105">
      <c r="A105" s="5" t="s">
        <f>=HYPERLINK("https://leilaoonline.net/lote/detalhe/205726", "102")</f>
      </c>
      <c r="B105" s="4" t="s">
        <f>=HYPERLINK("https://leilaoonline.net/lote/detalhe/205726", " SIRENE PARA AMBULANCIA")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=HYPERLINK("https://leilaoonline.net/lote/detalhe/205768", "103")</f>
      </c>
      <c r="B106" s="4" t="s">
        <f>=HYPERLINK("https://leilaoonline.net/lote/detalhe/205768", " 01 POLICARTE COM MOTOR WEG 2CV")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900,00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=HYPERLINK("https://leilaoonline.net/lote/detalhe/205727", "104")</f>
      </c>
      <c r="B107" s="4" t="s">
        <f>=HYPERLINK("https://leilaoonline.net/lote/detalhe/205727", " TROCADOR DE PLACAS PEQUENO")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700,00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=HYPERLINK("https://leilaoonline.net/lote/detalhe/205733", "105")</f>
      </c>
      <c r="B108" s="4" t="s">
        <f>=HYPERLINK("https://leilaoonline.net/lote/detalhe/205733", " 06 PEÇAS SENDO; 3 MOTOS REDUTORES E 3 MOTORES")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950,00</t>
        </is>
      </c>
      <c r="F108" s="4" t="inlineStr">
        <is>
          <t>75.00</t>
        </is>
      </c>
    </row>
    <row collapsed="false" customFormat="false" customHeight="false" hidden="false" ht="12.1" outlineLevel="0" r="109">
      <c r="A109" s="5" t="s">
        <f>=HYPERLINK("https://leilaoonline.net/lote/detalhe/205740", "106")</f>
      </c>
      <c r="B109" s="4" t="s">
        <f>=HYPERLINK("https://leilaoonline.net/lote/detalhe/205740", " 01 REDUTOR")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900,00</t>
        </is>
      </c>
      <c r="F109" s="4" t="inlineStr">
        <is>
          <t>75.00</t>
        </is>
      </c>
    </row>
    <row collapsed="false" customFormat="false" customHeight="false" hidden="false" ht="12.1" outlineLevel="0" r="110">
      <c r="A110" s="5" t="s">
        <f>=HYPERLINK("https://leilaoonline.net/lote/detalhe/205738", "108")</f>
      </c>
      <c r="B110" s="4" t="s">
        <f>=HYPERLINK("https://leilaoonline.net/lote/detalhe/205738", " 02 MOTORES WEG")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=HYPERLINK("https://leilaoonline.net/lote/detalhe/205658", "109")</f>
      </c>
      <c r="B111" s="4" t="s">
        <f>=HYPERLINK("https://leilaoonline.net/lote/detalhe/205658", "1 UNIDADE DE CENTRÍFUGA C/ MOTOR ELÉTRICO POT. 2 CV")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1.500,00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=HYPERLINK("https://leilaoonline.net/lote/detalhe/205735", "111")</f>
      </c>
      <c r="B112" s="4" t="s">
        <f>=HYPERLINK("https://leilaoonline.net/lote/detalhe/205735", " 02 MOTO REDUTORES")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2.700,00</t>
        </is>
      </c>
      <c r="F112" s="4" t="inlineStr">
        <is>
          <t>350.00</t>
        </is>
      </c>
    </row>
    <row collapsed="false" customFormat="false" customHeight="false" hidden="false" ht="12.1" outlineLevel="0" r="113">
      <c r="A113" s="5" t="s">
        <f>=HYPERLINK("https://leilaoonline.net/lote/detalhe/205747", "115")</f>
      </c>
      <c r="B113" s="4" t="s">
        <f>=HYPERLINK("https://leilaoonline.net/lote/detalhe/205747", "MOTO VENTILADOR MOTOR 7.5")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=HYPERLINK("https://leilaoonline.net/lote/detalhe/205748", "116")</f>
      </c>
      <c r="B114" s="4" t="s">
        <f>=HYPERLINK("https://leilaoonline.net/lote/detalhe/205748", "05 PNEUS FIRESTONE 235/75R15 (SEM USO  -  DOT VENCIDO)")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1.800,00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=HYPERLINK("https://leilaoonline.net/lote/detalhe/205750", "117")</f>
      </c>
      <c r="B115" s="4" t="s">
        <f>=HYPERLINK("https://leilaoonline.net/lote/detalhe/205750", " CALDEIRA E TANQUE INOX")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8.000,00</t>
        </is>
      </c>
      <c r="F115" s="4" t="inlineStr">
        <is>
          <t>300.00</t>
        </is>
      </c>
    </row>
    <row collapsed="false" customFormat="false" customHeight="false" hidden="false" ht="12.1" outlineLevel="0" r="116">
      <c r="A116" s="5" t="s">
        <f>=HYPERLINK("https://leilaoonline.net/lote/detalhe/205751", "118")</f>
      </c>
      <c r="B116" s="4" t="s">
        <f>=HYPERLINK("https://leilaoonline.net/lote/detalhe/205751", " BOMBA DE REFRIGERAÇÃO DE MAQUINAS")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800,00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=HYPERLINK("https://leilaoonline.net/lote/detalhe/205755", "119")</f>
      </c>
      <c r="B117" s="4" t="s">
        <f>=HYPERLINK("https://leilaoonline.net/lote/detalhe/205755", " UNIDADE HIDRAULICA")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1.500,00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=HYPERLINK("https://leilaoonline.net/lote/detalhe/205754", "120")</f>
      </c>
      <c r="B118" s="4" t="s">
        <f>=HYPERLINK("https://leilaoonline.net/lote/detalhe/205754", " UNIDADE HIDRAULICA")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=HYPERLINK("https://leilaoonline.net/lote/detalhe/205752", "121")</f>
      </c>
      <c r="B119" s="4" t="s">
        <f>=HYPERLINK("https://leilaoonline.net/lote/detalhe/205752", " BOMBA DE REFRIGERAÇÃO DE MAQUINAS")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1.700,00</t>
        </is>
      </c>
      <c r="F119" s="4" t="inlineStr">
        <is>
          <t>300.00</t>
        </is>
      </c>
    </row>
    <row collapsed="false" customFormat="false" customHeight="false" hidden="false" ht="12.1" outlineLevel="0" r="120">
      <c r="A120" s="5" t="s">
        <f>=HYPERLINK("https://leilaoonline.net/lote/detalhe/205753", "122")</f>
      </c>
      <c r="B120" s="4" t="s">
        <f>=HYPERLINK("https://leilaoonline.net/lote/detalhe/205753", " FILTRO MANGA COM MESA ( PARA MARCENARIA)")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3.000,00</t>
        </is>
      </c>
      <c r="F120" s="4" t="inlineStr">
        <is>
          <t>300.00</t>
        </is>
      </c>
    </row>
    <row collapsed="false" customFormat="false" customHeight="false" hidden="false" ht="12.1" outlineLevel="0" r="121">
      <c r="A121" s="5" t="s">
        <f>=HYPERLINK("https://leilaoonline.net/lote/detalhe/205756", "124")</f>
      </c>
      <c r="B121" s="4" t="s">
        <f>=HYPERLINK("https://leilaoonline.net/lote/detalhe/205756", " BOMBA A VÁCUO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3.800,00</t>
        </is>
      </c>
      <c r="F121" s="4" t="inlineStr">
        <is>
          <t>350.00</t>
        </is>
      </c>
    </row>
    <row collapsed="false" customFormat="false" customHeight="false" hidden="false" ht="12.1" outlineLevel="0" r="122">
      <c r="A122" s="5" t="s">
        <f>=HYPERLINK("https://leilaoonline.net/lote/detalhe/205790", "125")</f>
      </c>
      <c r="B122" s="4" t="s">
        <f>=HYPERLINK("https://leilaoonline.net/lote/detalhe/205790", " MISTURADOR PARA TINTAS C/ TACHO EM AÇO CARBONO. APROX. 500 LTS. (não acompanha estrutura de madeira)")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4.000,00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=HYPERLINK("https://leilaoonline.net/lote/detalhe/205786", "126")</f>
      </c>
      <c r="B123" s="4" t="s">
        <f>=HYPERLINK("https://leilaoonline.net/lote/detalhe/205786", " MISTURADOR PARA TINTAS C/ TACHO EM AÇO CARBONO. APROX. 500 LTS. (não acompanha estrutura de madeira)")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4.000,00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=HYPERLINK("https://leilaoonline.net/lote/detalhe/205792", "127")</f>
      </c>
      <c r="B124" s="4" t="s">
        <f>=HYPERLINK("https://leilaoonline.net/lote/detalhe/205792", " MISTURADOR PARA TINTAS C/ TACHO EM AÇO CARBONO. APROX. 500 LTS. (não acompanha estrutura de madeira)")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4.000,00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=HYPERLINK("https://leilaoonline.net/lote/detalhe/205789", "128")</f>
      </c>
      <c r="B125" s="4" t="s">
        <f>=HYPERLINK("https://leilaoonline.net/lote/detalhe/205789", " MISTURADOR PARA TINTAS C/ TACHO EM AÇO CARBONO. APROX. 500 LTS. (não acompanha estrutura de madeira)")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4.000,00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=HYPERLINK("https://leilaoonline.net/lote/detalhe/205794", "129")</f>
      </c>
      <c r="B126" s="4" t="s">
        <f>=HYPERLINK("https://leilaoonline.net/lote/detalhe/205794", " MISTURADOR PARA TINTAS C/ TACHO EM AÇO CARBONO. APROX. 500 LTS. (não acompanha estrutura de madeira)")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4.000,00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=HYPERLINK("https://leilaoonline.net/lote/detalhe/205797", "130")</f>
      </c>
      <c r="B127" s="4" t="s">
        <f>=HYPERLINK("https://leilaoonline.net/lote/detalhe/205797", " MISTURADOR PARA TINTAS C/ TACHO EM AÇO CARBONO. APROX. 500 LTS. (não acompanha estrutura de madeira)")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4.000,00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=HYPERLINK("https://leilaoonline.net/lote/detalhe/205795", "131")</f>
      </c>
      <c r="B128" s="4" t="s">
        <f>=HYPERLINK("https://leilaoonline.net/lote/detalhe/205795", " MISTURADOR PARA TINTAS C/ TACHO EM AÇO CARBONO. APROX. 500 LTS. (não acompanha estrutura de madeira)")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4.000,00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=HYPERLINK("https://leilaoonline.net/lote/detalhe/205791", "132")</f>
      </c>
      <c r="B129" s="4" t="s">
        <f>=HYPERLINK("https://leilaoonline.net/lote/detalhe/205791", " MISTURADOR PARA TINTAS C/ TACHO EM AÇO CARBONO. APROX. 500 LTS. (não acompanha estrutura de madeira)")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4.000,00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=HYPERLINK("https://leilaoonline.net/lote/detalhe/205787", "133")</f>
      </c>
      <c r="B130" s="4" t="s">
        <f>=HYPERLINK("https://leilaoonline.net/lote/detalhe/205787", " MISTURADOR PARA TINTAS C/ TACHO EM AÇO CARBONO. APROX. 500 LTS. (não acompanha estrutura de madeira)")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4.000,00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=HYPERLINK("https://leilaoonline.net/lote/detalhe/205808", "134")</f>
      </c>
      <c r="B131" s="4" t="s">
        <f>=HYPERLINK("https://leilaoonline.net/lote/detalhe/205808", " MOINHO DUPLO")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10.500,00</t>
        </is>
      </c>
      <c r="F131" s="4" t="inlineStr">
        <is>
          <t>350.00</t>
        </is>
      </c>
    </row>
    <row collapsed="false" customFormat="false" customHeight="false" hidden="false" ht="12.1" outlineLevel="0" r="132">
      <c r="A132" s="5" t="s">
        <f>=HYPERLINK("https://leilaoonline.net/lote/detalhe/205799", "135")</f>
      </c>
      <c r="B132" s="4" t="s">
        <f>=HYPERLINK("https://leilaoonline.net/lote/detalhe/205799", " MISTURADOR COM TANQUE ENCAMISADO POR FORA (FERRO) E POR DENTRO (INOX) - BASCULANTE")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10.500,00</t>
        </is>
      </c>
      <c r="F132" s="4" t="inlineStr">
        <is>
          <t>350.00</t>
        </is>
      </c>
    </row>
    <row collapsed="false" customFormat="false" customHeight="false" hidden="false" ht="12.1" outlineLevel="0" r="133">
      <c r="A133" s="5" t="s">
        <f>=HYPERLINK("https://leilaoonline.net/lote/detalhe/205812", "136")</f>
      </c>
      <c r="B133" s="4" t="s">
        <f>=HYPERLINK("https://leilaoonline.net/lote/detalhe/205812", " MOINHO DE ESFERA COM MOTOR WEG 20CV")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9.500,00</t>
        </is>
      </c>
      <c r="F133" s="4" t="inlineStr">
        <is>
          <t>350.00</t>
        </is>
      </c>
    </row>
    <row collapsed="false" customFormat="false" customHeight="false" hidden="false" ht="12.1" outlineLevel="0" r="134">
      <c r="A134" s="5" t="s">
        <f>=HYPERLINK("https://leilaoonline.net/lote/detalhe/205805", "137")</f>
      </c>
      <c r="B134" s="4" t="s">
        <f>=HYPERLINK("https://leilaoonline.net/lote/detalhe/205805", " MOINHO DE ESFERA COM MOTOR WEG 20CV")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9.500,00</t>
        </is>
      </c>
      <c r="F134" s="4" t="inlineStr">
        <is>
          <t>350.00</t>
        </is>
      </c>
    </row>
    <row collapsed="false" customFormat="false" customHeight="false" hidden="false" ht="12.1" outlineLevel="0" r="135">
      <c r="A135" s="5" t="s">
        <f>=HYPERLINK("https://leilaoonline.net/lote/detalhe/205809", "138")</f>
      </c>
      <c r="B135" s="4" t="s">
        <f>=HYPERLINK("https://leilaoonline.net/lote/detalhe/205809", " BATEDEIRA INDUSTRIAL")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7.500,00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=HYPERLINK("https://leilaoonline.net/lote/detalhe/205815", "139")</f>
      </c>
      <c r="B136" s="4" t="s">
        <f>=HYPERLINK("https://leilaoonline.net/lote/detalhe/205815", " MASSEIRA")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7.500,00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=HYPERLINK("https://leilaoonline.net/lote/detalhe/205814", "140")</f>
      </c>
      <c r="B137" s="4" t="s">
        <f>=HYPERLINK("https://leilaoonline.net/lote/detalhe/205814", " MOINHO")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7.500,00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=HYPERLINK("https://leilaoonline.net/lote/detalhe/205807", "141")</f>
      </c>
      <c r="B138" s="4" t="s">
        <f>=HYPERLINK("https://leilaoonline.net/lote/detalhe/205807", " BATEDOR HIDRAULICO COM MOTOR WEG 10 CV COM TACHO")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2.500,00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=HYPERLINK("https://leilaoonline.net/lote/detalhe/205811", "142")</f>
      </c>
      <c r="B139" s="4" t="s">
        <f>=HYPERLINK("https://leilaoonline.net/lote/detalhe/205811", " DISPENSOR DUPLO COM 2 MOTORES WEG 20 E 2 TACHOS")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13.000,00</t>
        </is>
      </c>
      <c r="F139" s="4" t="inlineStr">
        <is>
          <t>550.00</t>
        </is>
      </c>
    </row>
    <row collapsed="false" customFormat="false" customHeight="false" hidden="false" ht="12.1" outlineLevel="0" r="140">
      <c r="A140" s="5" t="s">
        <f>=HYPERLINK("https://leilaoonline.net/lote/detalhe/205803", "143")</f>
      </c>
      <c r="B140" s="4" t="s">
        <f>=HYPERLINK("https://leilaoonline.net/lote/detalhe/205803", " COLETOR DE PÓ MARCA NEW JAPAN")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2.500,00</t>
        </is>
      </c>
      <c r="F140" s="4" t="inlineStr">
        <is>
          <t>350.00</t>
        </is>
      </c>
    </row>
    <row collapsed="false" customFormat="false" customHeight="false" hidden="false" ht="12.1" outlineLevel="0" r="141">
      <c r="A141" s="5" t="s">
        <f>=HYPERLINK("https://leilaoonline.net/lote/detalhe/205801", "144")</f>
      </c>
      <c r="B141" s="4" t="s">
        <f>=HYPERLINK("https://leilaoonline.net/lote/detalhe/205801", " COLETOR DE PÓ")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1.200,00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=HYPERLINK("https://leilaoonline.net/lote/detalhe/205804", "145")</f>
      </c>
      <c r="B142" s="4" t="s">
        <f>=HYPERLINK("https://leilaoonline.net/lote/detalhe/205804", " 02 UN. 2 CHUVEIROS PARA INDUSTRIA QUIMICA ( LAVA OLHOS)")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500,00</t>
        </is>
      </c>
      <c r="F142" s="4" t="inlineStr">
        <is>
          <t>150.00</t>
        </is>
      </c>
    </row>
    <row collapsed="false" customFormat="false" customHeight="false" hidden="false" ht="12.1" outlineLevel="0" r="143">
      <c r="A143" s="5" t="s">
        <f>=HYPERLINK("https://leilaoonline.net/lote/detalhe/205806", "146")</f>
      </c>
      <c r="B143" s="4" t="s">
        <f>=HYPERLINK("https://leilaoonline.net/lote/detalhe/205806", " 04 CONJUNTOS DE MOTOR GERADORES")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1.200,00</t>
        </is>
      </c>
      <c r="F143" s="4" t="inlineStr">
        <is>
          <t>150.00</t>
        </is>
      </c>
    </row>
    <row collapsed="false" customFormat="false" customHeight="false" hidden="false" ht="12.1" outlineLevel="0" r="144">
      <c r="A144" s="5" t="s">
        <f>=HYPERLINK("https://leilaoonline.net/lote/detalhe/205810", "147")</f>
      </c>
      <c r="B144" s="4" t="s">
        <f>=HYPERLINK("https://leilaoonline.net/lote/detalhe/205810", " Cavalete reforçado para mecânico montagem de motor")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550,00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=HYPERLINK("https://leilaoonline.net/lote/detalhe/205798", "148")</f>
      </c>
      <c r="B145" s="4" t="s">
        <f>=HYPERLINK("https://leilaoonline.net/lote/detalhe/205798", " Cavalete reforçado para mecânico montagem de motor")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550,00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=HYPERLINK("https://leilaoonline.net/lote/detalhe/205800", "149")</f>
      </c>
      <c r="B146" s="4" t="s">
        <f>=HYPERLINK("https://leilaoonline.net/lote/detalhe/205800", " Cavalete para motor")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=HYPERLINK("https://leilaoonline.net/lote/detalhe/205813", "150")</f>
      </c>
      <c r="B147" s="4" t="s">
        <f>=HYPERLINK("https://leilaoonline.net/lote/detalhe/205813", " Cavalete para motor")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=HYPERLINK("https://leilaoonline.net/lote/detalhe/205816", "151")</f>
      </c>
      <c r="B148" s="4" t="s">
        <f>=HYPERLINK("https://leilaoonline.net/lote/detalhe/205816", " Cavalete para motor")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=HYPERLINK("https://leilaoonline.net/lote/detalhe/205802", "152")</f>
      </c>
      <c r="B149" s="4" t="s">
        <f>=HYPERLINK("https://leilaoonline.net/lote/detalhe/205802", " Rosqueadeira alemã")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3.200,00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=HYPERLINK("https://leilaoonline.net/lote/detalhe/205817", "153")</f>
      </c>
      <c r="B150" s="4" t="s">
        <f>=HYPERLINK("https://leilaoonline.net/lote/detalhe/205817", "Bancada -  1,0 altura; 0,96 comprimento e 0,67 largura - com rodizios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800,00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=HYPERLINK("https://leilaoonline.net/lote/detalhe/205819", "154")</f>
      </c>
      <c r="B151" s="4" t="s">
        <f>=HYPERLINK("https://leilaoonline.net/lote/detalhe/205819", " 07 auto transformadores variavel")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450,00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=HYPERLINK("https://leilaoonline.net/lote/detalhe/205822", "155")</f>
      </c>
      <c r="B152" s="4" t="s">
        <f>=HYPERLINK("https://leilaoonline.net/lote/detalhe/205822", " 16 placas em aluminio")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=HYPERLINK("https://leilaoonline.net/lote/detalhe/205671", "156")</f>
      </c>
      <c r="B153" s="4" t="s">
        <f>=HYPERLINK("https://leilaoonline.net/lote/detalhe/205671", " Espuladeira para enrolar fios e carreteis")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1.000,00</t>
        </is>
      </c>
      <c r="F153" s="4" t="inlineStr">
        <is>
          <t>150.00</t>
        </is>
      </c>
    </row>
    <row collapsed="false" customFormat="false" customHeight="false" hidden="false" ht="12.1" outlineLevel="0" r="154">
      <c r="A154" s="5" t="s">
        <f>=HYPERLINK("https://leilaoonline.net/lote/detalhe/205821", "157")</f>
      </c>
      <c r="B154" s="4" t="s">
        <f>=HYPERLINK("https://leilaoonline.net/lote/detalhe/205821", " 1 cortador gitatorio")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=HYPERLINK("https://leilaoonline.net/lote/detalhe/205818", "158")</f>
      </c>
      <c r="B155" s="4" t="s">
        <f>=HYPERLINK("https://leilaoonline.net/lote/detalhe/205818", " 1 bureta digital para laboratorio")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2.000,00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=HYPERLINK("https://leilaoonline.net/lote/detalhe/205825", "159")</f>
      </c>
      <c r="B156" s="4" t="s">
        <f>=HYPERLINK("https://leilaoonline.net/lote/detalhe/205825", " 3 micropipeta para laboratorio")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550,00</t>
        </is>
      </c>
      <c r="F156" s="4" t="inlineStr">
        <is>
          <t>80.00</t>
        </is>
      </c>
    </row>
    <row collapsed="false" customFormat="false" customHeight="false" hidden="false" ht="12.1" outlineLevel="0" r="157">
      <c r="A157" s="5" t="s">
        <f>=HYPERLINK("https://leilaoonline.net/lote/detalhe/205824", "160")</f>
      </c>
      <c r="B157" s="4" t="s">
        <f>=HYPERLINK("https://leilaoonline.net/lote/detalhe/205824", " 2 aparelhos para laboratorio")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3.200,00</t>
        </is>
      </c>
      <c r="F157" s="4" t="inlineStr">
        <is>
          <t>150.00</t>
        </is>
      </c>
    </row>
    <row collapsed="false" customFormat="false" customHeight="false" hidden="false" ht="12.1" outlineLevel="0" r="158">
      <c r="A158" s="5" t="s">
        <f>=HYPERLINK("https://leilaoonline.net/lote/detalhe/205820", "161")</f>
      </c>
      <c r="B158" s="4" t="s">
        <f>=HYPERLINK("https://leilaoonline.net/lote/detalhe/205820", " 1 balança comercial capac. 40kgs")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=HYPERLINK("https://leilaoonline.net/lote/detalhe/205823", "162")</f>
      </c>
      <c r="B159" s="4" t="s">
        <f>=HYPERLINK("https://leilaoonline.net/lote/detalhe/205823", " 1 psicrômetro")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=HYPERLINK("https://leilaoonline.net/lote/detalhe/205659", "183")</f>
      </c>
      <c r="B160" s="4" t="s">
        <f>=HYPERLINK("https://leilaoonline.net/lote/detalhe/205659", " 5 PROTOCOLADORES")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350,00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=HYPERLINK("https://leilaoonline.net/lote/detalhe/205660", "184")</f>
      </c>
      <c r="B161" s="4" t="s">
        <f>=HYPERLINK("https://leilaoonline.net/lote/detalhe/205660", " SOPRADOR")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2.300,00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=HYPERLINK("https://leilaoonline.net/lote/detalhe/205661", "220")</f>
      </c>
      <c r="B162" s="4" t="s">
        <f>=HYPERLINK("https://leilaoonline.net/lote/detalhe/205661", "1 UNIDADE DE CENTRÍFUGA C/ MOTOR ELÉTRICO POT. 2 CV")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1.500,00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=HYPERLINK("https://leilaoonline.net/lote/detalhe/205662", "221")</f>
      </c>
      <c r="B163" s="4" t="s">
        <f>=HYPERLINK("https://leilaoonline.net/lote/detalhe/205662", "1 UNIDADE DE CENTRÍFUGA C/ MOTOR ELÉTRICO POT. 2 CV")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1.400,00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=HYPERLINK("https://leilaoonline.net/lote/detalhe/205663", "279")</f>
      </c>
      <c r="B164" s="4" t="s">
        <f>=HYPERLINK("https://leilaoonline.net/lote/detalhe/205663", "01 redutor")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1.120,00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=HYPERLINK("https://leilaoonline.net/lote/detalhe/205668", "321")</f>
      </c>
      <c r="B165" s="4" t="s">
        <f>=HYPERLINK("https://leilaoonline.net/lote/detalhe/205668", " 1 Micro teste")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150,00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=HYPERLINK("https://leilaoonline.net/lote/detalhe/205669", "322")</f>
      </c>
      <c r="B166" s="4" t="s">
        <f>=HYPERLINK("https://leilaoonline.net/lote/detalhe/205669", " 1 micro teste para laboratório")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300,00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=HYPERLINK("https://leilaoonline.net/lote/detalhe/205670", "346")</f>
      </c>
      <c r="B167" s="4" t="s">
        <f>=HYPERLINK("https://leilaoonline.net/lote/detalhe/205670", " porta papel")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=HYPERLINK("https://leilaoonline.net/lote/detalhe/205673", "353")</f>
      </c>
      <c r="B168" s="4" t="s">
        <f>=HYPERLINK("https://leilaoonline.net/lote/detalhe/205673", "Filtro prensa de placas completa acompanha 1 bomba")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2.000,00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=HYPERLINK("https://leilaoonline.net/lote/detalhe/205766", "354")</f>
      </c>
      <c r="B169" s="4" t="s">
        <f>=HYPERLINK("https://leilaoonline.net/lote/detalhe/205766", " 3 ESTANTES DE AÇO")</f>
      </c>
      <c r="C169" s="4" t="inlineStr">
        <is>
          <t>Lote retirado</t>
        </is>
      </c>
      <c r="D169" s="4" t="inlineStr">
        <is>
          <t>0</t>
        </is>
      </c>
      <c r="E169" s="5" t="inlineStr">
        <is>
          <t>400,00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=HYPERLINK("https://leilaoonline.net/lote/detalhe/205700", "405")</f>
      </c>
      <c r="B170" s="4" t="s">
        <f>=HYPERLINK("https://leilaoonline.net/lote/detalhe/205700", " Compressor FS CURTIS HTA 120, Motor 15Hp, Tanque - *304 litros, Dimensões - Diâmetro 490 x 1760 mm* Peso - 450 kg Modelo")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7.000,00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=HYPERLINK("https://leilaoonline.net/lote/detalhe/205652", "408")</f>
      </c>
      <c r="B171" s="4" t="s">
        <f>=HYPERLINK("https://leilaoonline.net/lote/detalhe/205652", " 1 SERRA DE FITA RONEMAK COM SOLDADOR ( funcionando )")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3.500,00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=HYPERLINK("https://leilaoonline.net/lote/detalhe/205687", "409")</f>
      </c>
      <c r="B172" s="4" t="s">
        <f>=HYPERLINK("https://leilaoonline.net/lote/detalhe/205687", " BALANÇA FILIZOLA 300 KG")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700,00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=HYPERLINK("https://leilaoonline.net/lote/detalhe/205758", "410")</f>
      </c>
      <c r="B173" s="4" t="s">
        <f>=HYPERLINK("https://leilaoonline.net/lote/detalhe/205758", "PAINEL DE COMANDO")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4.500,00</t>
        </is>
      </c>
      <c r="F173" s="4" t="inlineStr">
        <is>
          <t>350.00</t>
        </is>
      </c>
    </row>
    <row collapsed="false" customFormat="false" customHeight="false" hidden="false" ht="12.1" outlineLevel="0" r="174">
      <c r="A174" s="5" t="s">
        <f>=HYPERLINK("https://leilaoonline.net/lote/detalhe/205759", "411")</f>
      </c>
      <c r="B174" s="4" t="s">
        <f>=HYPERLINK("https://leilaoonline.net/lote/detalhe/205759", "PRENSA  EXCÊNTRICA SANGIACOMO  15 TON. COM FREIO FRICÇÃO")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9.000,00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=HYPERLINK("https://leilaoonline.net/lote/detalhe/205760", "412")</f>
      </c>
      <c r="B175" s="4" t="s">
        <f>=HYPERLINK("https://leilaoonline.net/lote/detalhe/205760", "PRENSA  EXCÊNTRICA ICO 15 TON. COM FREIO FRICÇÃO")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11.000,00</t>
        </is>
      </c>
      <c r="F175" s="4" t="inlineStr">
        <is>
          <t>500.00</t>
        </is>
      </c>
    </row>
    <row collapsed="false" customFormat="false" customHeight="false" hidden="false" ht="12.1" outlineLevel="0" r="176">
      <c r="A176" s="5" t="s">
        <f>=HYPERLINK("https://leilaoonline.net/lote/detalhe/205678", "500")</f>
      </c>
      <c r="B176" s="4" t="s">
        <f>=HYPERLINK("https://leilaoonline.net/lote/detalhe/205678", "Bancada de teste para motores - Dino MD 02. Veja especificações")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5.000,00</t>
        </is>
      </c>
      <c r="F176" s="4" t="inlineStr">
        <is>
          <t>250.00</t>
        </is>
      </c>
    </row>
    <row collapsed="false" customFormat="false" customHeight="false" hidden="false" ht="12.1" outlineLevel="0" r="177">
      <c r="A177" s="5" t="s">
        <f>=HYPERLINK("https://leilaoonline.net/lote/detalhe/205649", "501")</f>
      </c>
      <c r="B177" s="4" t="s">
        <f>=HYPERLINK("https://leilaoonline.net/lote/detalhe/205649", "Furadeira Radial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15.000,00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=HYPERLINK("https://leilaoonline.net/lote/detalhe/205679", "504")</f>
      </c>
      <c r="B178" s="4" t="s">
        <f>=HYPERLINK("https://leilaoonline.net/lote/detalhe/205679", "Máquina de teste para refrigeração")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5.000,00</t>
        </is>
      </c>
      <c r="F178" s="4" t="inlineStr">
        <is>
          <t>250.00</t>
        </is>
      </c>
    </row>
    <row collapsed="false" customFormat="false" customHeight="false" hidden="false" ht="12.1" outlineLevel="0" r="179">
      <c r="A179" s="5" t="s">
        <f>=HYPERLINK("https://leilaoonline.net/lote/detalhe/205724", "505")</f>
      </c>
      <c r="B179" s="4" t="s">
        <f>=HYPERLINK("https://leilaoonline.net/lote/detalhe/205724", "[ VÍDEO ] MÁQUINA DE CORTE PLASMA - AUTOMATICA")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22.000,00</t>
        </is>
      </c>
      <c r="F179" s="4" t="inlineStr">
        <is>
          <t>500.00</t>
        </is>
      </c>
    </row>
    <row collapsed="false" customFormat="false" customHeight="false" hidden="false" ht="12.1" outlineLevel="0" r="180">
      <c r="A180" s="5" t="s">
        <f>=HYPERLINK("https://leilaoonline.net/lote/detalhe/205725", "506")</f>
      </c>
      <c r="B180" s="4" t="s">
        <f>=HYPERLINK("https://leilaoonline.net/lote/detalhe/205725", " COMPRESSOR DE AR")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5.000,00</t>
        </is>
      </c>
      <c r="F180" s="4" t="inlineStr">
        <is>
          <t>500.00</t>
        </is>
      </c>
    </row>
    <row collapsed="false" customFormat="false" customHeight="false" hidden="false" ht="12.1" outlineLevel="0" r="181">
      <c r="A181" s="5" t="s">
        <f>=HYPERLINK("https://leilaoonline.net/lote/detalhe/205723", "508")</f>
      </c>
      <c r="B181" s="4" t="s">
        <f>=HYPERLINK("https://leilaoonline.net/lote/detalhe/205723", " MOTOR WEG 125CV")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9.000,00</t>
        </is>
      </c>
      <c r="F181" s="4" t="inlineStr">
        <is>
          <t>300.00</t>
        </is>
      </c>
    </row>
    <row collapsed="false" customFormat="false" customHeight="false" hidden="false" ht="12.1" outlineLevel="0" r="182">
      <c r="A182" s="5" t="s">
        <f>=HYPERLINK("https://leilaoonline.net/lote/detalhe/205721", "509")</f>
      </c>
      <c r="B182" s="4" t="s">
        <f>=HYPERLINK("https://leilaoonline.net/lote/detalhe/205721", " MOTOR EBERLE 100CV")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7.000,00</t>
        </is>
      </c>
      <c r="F182" s="4" t="inlineStr">
        <is>
          <t>300.00</t>
        </is>
      </c>
    </row>
    <row collapsed="false" customFormat="false" customHeight="false" hidden="false" ht="12.1" outlineLevel="0" r="183">
      <c r="A183" s="5" t="s">
        <f>=HYPERLINK("https://leilaoonline.net/lote/detalhe/205722", "515")</f>
      </c>
      <c r="B183" s="4" t="s">
        <f>=HYPERLINK("https://leilaoonline.net/lote/detalhe/205722", " MOTOBOMBA")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4.500,00</t>
        </is>
      </c>
      <c r="F183" s="4" t="inlineStr">
        <is>
          <t>250.00</t>
        </is>
      </c>
    </row>
    <row collapsed="false" customFormat="false" customHeight="false" hidden="false" ht="12.1" outlineLevel="0" r="184">
      <c r="A184" s="5" t="s">
        <f>=HYPERLINK("https://leilaoonline.net/lote/detalhe/205656", "549")</f>
      </c>
      <c r="B184" s="4" t="s">
        <f>=HYPERLINK("https://leilaoonline.net/lote/detalhe/205656", " Aprox. 150 un. luminárias diversas - sem uso")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3.500,00</t>
        </is>
      </c>
      <c r="F184" s="4" t="inlineStr">
        <is>
          <t>250.00</t>
        </is>
      </c>
    </row>
    <row collapsed="false" customFormat="false" customHeight="false" hidden="false" ht="12.1" outlineLevel="0" r="185">
      <c r="A185" s="5" t="s">
        <f>=HYPERLINK("https://leilaoonline.net/lote/detalhe/205654", "553")</f>
      </c>
      <c r="B185" s="4" t="s">
        <f>=HYPERLINK("https://leilaoonline.net/lote/detalhe/205654", " 1 balção inox (4 m) e 3 pias industrial (3 m)")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4.500,00</t>
        </is>
      </c>
      <c r="F185" s="4" t="inlineStr">
        <is>
          <t>250.00</t>
        </is>
      </c>
    </row>
    <row collapsed="false" customFormat="false" customHeight="false" hidden="false" ht="12.1" outlineLevel="0" r="186">
      <c r="A186" s="5" t="s">
        <f>=HYPERLINK("https://leilaoonline.net/lote/detalhe/205651", "556")</f>
      </c>
      <c r="B186" s="4" t="s">
        <f>=HYPERLINK("https://leilaoonline.net/lote/detalhe/205651", " 1 bomba de óleo ( corpo de inox)")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800,00</t>
        </is>
      </c>
      <c r="F186" s="4" t="inlineStr">
        <is>
          <t>150.00</t>
        </is>
      </c>
    </row>
    <row collapsed="false" customFormat="false" customHeight="false" hidden="false" ht="12.1" outlineLevel="0" r="187">
      <c r="A187" s="5" t="s">
        <f>=HYPERLINK("https://leilaoonline.net/lote/detalhe/205655", "560")</f>
      </c>
      <c r="B187" s="4" t="s">
        <f>=HYPERLINK("https://leilaoonline.net/lote/detalhe/205655", " 1 bomba de óleo ( corpo de inox)")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700,00</t>
        </is>
      </c>
      <c r="F187" s="4" t="inlineStr">
        <is>
          <t>150.00</t>
        </is>
      </c>
    </row>
    <row collapsed="false" customFormat="false" customHeight="false" hidden="false" ht="12.1" outlineLevel="0" r="188">
      <c r="A188" s="5" t="s">
        <f>=HYPERLINK("https://leilaoonline.net/lote/detalhe/205653", "561")</f>
      </c>
      <c r="B188" s="4" t="s">
        <f>=HYPERLINK("https://leilaoonline.net/lote/detalhe/205653", " 1 bomba de óleo ( corpo de inox)")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700,00</t>
        </is>
      </c>
      <c r="F188" s="4" t="inlineStr">
        <is>
          <t>150.00</t>
        </is>
      </c>
    </row>
    <row collapsed="false" customFormat="false" customHeight="false" hidden="false" ht="12.1" outlineLevel="0" r="189">
      <c r="A189" s="5" t="s">
        <f>=HYPERLINK("https://leilaoonline.net/lote/detalhe/205657", "568")</f>
      </c>
      <c r="B189" s="4" t="s">
        <f>=HYPERLINK("https://leilaoonline.net/lote/detalhe/205657", " Aproximadamente 45 disjuntores motores com amperagem diversas")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1.000,00</t>
        </is>
      </c>
      <c r="F189" s="4" t="inlineStr">
        <is>
          <t>200.00</t>
        </is>
      </c>
    </row>
    <row collapsed="false" customFormat="false" customHeight="false" hidden="false" ht="12.1" outlineLevel="0" r="190">
      <c r="A190" s="5" t="s">
        <f>=HYPERLINK("https://leilaoonline.net/lote/detalhe/205701", "598")</f>
      </c>
      <c r="B190" s="4" t="s">
        <f>=HYPERLINK("https://leilaoonline.net/lote/detalhe/205701", " Disco de serra - aprox, 1.600 mm de diametro - peso aprox. 100 kg")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900,00</t>
        </is>
      </c>
      <c r="F190" s="4" t="inlineStr">
        <is>
          <t>150.00</t>
        </is>
      </c>
    </row>
    <row collapsed="false" customFormat="false" customHeight="false" hidden="false" ht="12.1" outlineLevel="0" r="191">
      <c r="A191" s="5" t="s">
        <f>=HYPERLINK("https://leilaoonline.net/lote/detalhe/205702", "599")</f>
      </c>
      <c r="B191" s="4" t="s">
        <f>=HYPERLINK("https://leilaoonline.net/lote/detalhe/205702", " Disco de serra - aprox, 1.600 mm de diametro - peso aprox. 100 kg")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900,00</t>
        </is>
      </c>
      <c r="F191" s="4" t="inlineStr">
        <is>
          <t>150.00</t>
        </is>
      </c>
    </row>
    <row collapsed="false" customFormat="false" customHeight="false" hidden="false" ht="12.1" outlineLevel="0" r="192">
      <c r="A192" s="5" t="s">
        <f>=HYPERLINK("https://leilaoonline.net/lote/detalhe/205796", "600")</f>
      </c>
      <c r="B192" s="4" t="s">
        <f>=HYPERLINK("https://leilaoonline.net/lote/detalhe/205796", " [ LANCES POR KG ] Aprox. 12 ton. arame galvanizado sem uso - ø 1,24 mm - rolos de 1 kg")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6,00</t>
        </is>
      </c>
      <c r="F192" s="4" t="inlineStr">
        <is>
          <t>0.30</t>
        </is>
      </c>
    </row>
    <row collapsed="false" customFormat="false" customHeight="false" hidden="false" ht="12.1" outlineLevel="0" r="193">
      <c r="A193" s="5" t="s">
        <f>=HYPERLINK("https://leilaoonline.net/lote/detalhe/205788", "601")</f>
      </c>
      <c r="B193" s="4" t="s">
        <f>=HYPERLINK("https://leilaoonline.net/lote/detalhe/205788", " [ LANCES POR KG ] Aprox. 2,5 ton. arame galvanizado novos - ø 3,4 mm - rolos de 5 kg")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6,00</t>
        </is>
      </c>
      <c r="F193" s="4" t="inlineStr">
        <is>
          <t>0.30</t>
        </is>
      </c>
    </row>
    <row collapsed="false" customFormat="false" customHeight="false" hidden="false" ht="12.1" outlineLevel="0" r="194">
      <c r="A194" s="5" t="s">
        <f>=HYPERLINK("https://leilaoonline.net/lote/detalhe/205674", "604")</f>
      </c>
      <c r="B194" s="4" t="s">
        <f>=HYPERLINK("https://leilaoonline.net/lote/detalhe/205674", "[ LANCE POR KG ] Aprox. 5 ton. de arame tubular submerso 2mm Lincoln, Em conformidade com aws A5.20 e Asme SFA-5.20. Classificação E70T-7 DC Polarity (DCEN) certificado pela CWB para CSA W48.5-M")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7,00</t>
        </is>
      </c>
      <c r="F194" s="4" t="inlineStr">
        <is>
          <t>0.10</t>
        </is>
      </c>
    </row>
    <row collapsed="false" customFormat="false" customHeight="false" hidden="false" ht="12.1" outlineLevel="0" r="195">
      <c r="A195" s="5" t="s">
        <f>=HYPERLINK("https://leilaoonline.net/lote/detalhe/205650", "606")</f>
      </c>
      <c r="B195" s="4" t="s">
        <f>=HYPERLINK("https://leilaoonline.net/lote/detalhe/205650", " Aquecedor de marmitas")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100,00</t>
        </is>
      </c>
      <c r="F19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2026-04-13T09:55:45.00Z</dcterms:created>
  <dc:creator>Tellks Tecnologia</dc:creator>
  <cp:revision>0</cp:revision>
</cp:coreProperties>
</file>