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Colhedeiras • Transbordo • Retroesc. • Empilhad. • Tratores • Caminhões • Carroc.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27/10/2023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=HYPERLINK("https://leilaoonline.net/lote/detalhe/199627", "004")</f>
      </c>
      <c r="B11" s="4" t="s">
        <f>=HYPERLINK("https://leilaoonline.net/lote/detalhe/199627", "TRATOR FORD; MODELO 8N; ANO DE FABRICAÇÃO DÉCADA DE 50")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7.500,00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=HYPERLINK("https://leilaoonline.net/lote/detalhe/199626", "005")</f>
      </c>
      <c r="B12" s="4" t="s">
        <f>=HYPERLINK("https://leilaoonline.net/lote/detalhe/199626", "RETROESCAVADEIRA  MASSEY FERGUSON; MODELO 86 HD; ANO 1987")</f>
      </c>
      <c r="C12" s="4" t="inlineStr">
        <is>
          <t>Não vendido</t>
        </is>
      </c>
      <c r="D12" s="4" t="inlineStr">
        <is>
          <t>29</t>
        </is>
      </c>
      <c r="E12" s="5" t="inlineStr">
        <is>
          <t>37.500,00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=HYPERLINK("https://leilaoonline.net/lote/detalhe/199613", "006")</f>
      </c>
      <c r="B13" s="4" t="s">
        <f>=HYPERLINK("https://leilaoonline.net/lote/detalhe/199613", "RETROESCAVADEIRA JCB; MODELO 3CX 4X4; ANO 2016; EMPLACADA - FUNCIONANDO - PLACA FINAL 40")</f>
      </c>
      <c r="C13" s="4" t="inlineStr">
        <is>
          <t>Não vendido</t>
        </is>
      </c>
      <c r="D13" s="4" t="inlineStr">
        <is>
          <t>7</t>
        </is>
      </c>
      <c r="E13" s="5" t="inlineStr">
        <is>
          <t>195.000,00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=HYPERLINK("https://leilaoonline.net/lote/detalhe/199614", "007")</f>
      </c>
      <c r="B14" s="4" t="s">
        <f>=HYPERLINK("https://leilaoonline.net/lote/detalhe/199614", "RETROESCAVADEIRA JCB; MODELO 3CX 4X4; ANO 2016; EMPLACADA - FUNCIONANDO - PLACA FINAL 65")</f>
      </c>
      <c r="C14" s="4" t="inlineStr">
        <is>
          <t>Não vendido</t>
        </is>
      </c>
      <c r="D14" s="4" t="inlineStr">
        <is>
          <t>6</t>
        </is>
      </c>
      <c r="E14" s="5" t="inlineStr">
        <is>
          <t>192.500,00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=HYPERLINK("https://leilaoonline.net/lote/detalhe/199625", "008")</f>
      </c>
      <c r="B15" s="4" t="s">
        <f>=HYPERLINK("https://leilaoonline.net/lote/detalhe/199625", "EMPILHADEIRA CLARK 7 TON")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20.000,00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=HYPERLINK("https://leilaoonline.net/lote/detalhe/199624", "009")</f>
      </c>
      <c r="B16" s="4" t="s">
        <f>=HYPERLINK("https://leilaoonline.net/lote/detalhe/199624", "EMPILHADEIRA CLARK 2,5 TON (NÃO ACOMPANHA CILINDRO DE GÁS)")</f>
      </c>
      <c r="C16" s="4" t="inlineStr">
        <is>
          <t>Não vendido</t>
        </is>
      </c>
      <c r="D16" s="4" t="inlineStr">
        <is>
          <t>9</t>
        </is>
      </c>
      <c r="E16" s="5" t="inlineStr">
        <is>
          <t>25.500,00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=HYPERLINK("https://leilaoonline.net/lote/detalhe/200941", "010")</f>
      </c>
      <c r="B17" s="4" t="s">
        <f>=HYPERLINK("https://leilaoonline.net/lote/detalhe/200941", "veja o vídeo!! EMPILHADEIRA CLARK; 7 TONELADAS; DIESEL - FUNCIONANDO")</f>
      </c>
      <c r="C17" s="4" t="inlineStr">
        <is>
          <t>Não vendido</t>
        </is>
      </c>
      <c r="D17" s="4" t="inlineStr">
        <is>
          <t>15</t>
        </is>
      </c>
      <c r="E17" s="5" t="inlineStr">
        <is>
          <t>67.500,00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=HYPERLINK("https://leilaoonline.net/lote/detalhe/199610", "013")</f>
      </c>
      <c r="B18" s="4" t="s">
        <f>=HYPERLINK("https://leilaoonline.net/lote/detalhe/199610", "CÂMARA FRIA; MEDIDAS: 6M DE ALTURA, 15M DE COMPRIMENTO E 13M DE LARGURA")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200.000,00</t>
        </is>
      </c>
      <c r="F18" s="4" t="inlineStr">
        <is>
          <t>5000.00</t>
        </is>
      </c>
    </row>
    <row collapsed="false" customFormat="false" customHeight="false" hidden="false" ht="12.1" outlineLevel="0" r="19">
      <c r="A19" s="5" t="s">
        <f>=HYPERLINK("https://leilaoonline.net/lote/detalhe/201238", "014")</f>
      </c>
      <c r="B19" s="4" t="s">
        <f>=HYPERLINK("https://leilaoonline.net/lote/detalhe/201238", "veja o vídeo!! I/NISSAN FRONTIER LE X4; 2021/2022; AZUL; DIESEL - FUNCIONANDO - APROX. 19.100KM - FIPE: R$ 236.207,00")</f>
      </c>
      <c r="C19" s="4" t="inlineStr">
        <is>
          <t>Não vendido</t>
        </is>
      </c>
      <c r="D19" s="4" t="inlineStr">
        <is>
          <t>32</t>
        </is>
      </c>
      <c r="E19" s="5" t="inlineStr">
        <is>
          <t>147.500,00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=HYPERLINK("https://leilaoonline.net/lote/detalhe/199612", "015")</f>
      </c>
      <c r="B20" s="4" t="s">
        <f>=HYPERLINK("https://leilaoonline.net/lote/detalhe/199612", "CAMINHÃO VW/15.180 CNM; 2010/2011; BRANCA; DIESEL - FUNCIONANDO")</f>
      </c>
      <c r="C20" s="4" t="inlineStr">
        <is>
          <t>Não vendido</t>
        </is>
      </c>
      <c r="D20" s="4" t="inlineStr">
        <is>
          <t>9</t>
        </is>
      </c>
      <c r="E20" s="5" t="inlineStr">
        <is>
          <t>90.000,00</t>
        </is>
      </c>
      <c r="F20" s="4" t="inlineStr">
        <is>
          <t>2500.00</t>
        </is>
      </c>
    </row>
    <row collapsed="false" customFormat="false" customHeight="false" hidden="false" ht="12.1" outlineLevel="0" r="21">
      <c r="A21" s="5" t="s">
        <f>=HYPERLINK("https://leilaoonline.net/lote/detalhe/199615", "016")</f>
      </c>
      <c r="B21" s="4" t="s">
        <f>=HYPERLINK("https://leilaoonline.net/lote/detalhe/199615", "CAMINHÃO VW/16.220; 1993/1993; BRANCA; DIESEL; MOTOR CUMMINS; CÂMBIO 6 MARCHAS; REDUZIDO - FUNCIONANDO")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58.750,00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=HYPERLINK("https://leilaoonline.net/lote/detalhe/199623", "020")</f>
      </c>
      <c r="B22" s="4" t="s">
        <f>=HYPERLINK("https://leilaoonline.net/lote/detalhe/199623", "CAMIONETA FORD/SR DESERTER; 1993/1993; BRANCA; DIESEL; TURBINADA; HIDRÁULICA (DESLIGA NA CHAVE)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=HYPERLINK("https://leilaoonline.net/lote/detalhe/199616", "023")</f>
      </c>
      <c r="B23" s="4" t="s">
        <f>=HYPERLINK("https://leilaoonline.net/lote/detalhe/199616", "CAMINHÃO FORD/F4000; 1989/1989; BEGE; DIESEL; MOTOR 229; DIREÇÃO HIDRÁULICA")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45.000,00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=HYPERLINK("https://leilaoonline.net/lote/detalhe/199617", "025")</f>
      </c>
      <c r="B24" s="4" t="s">
        <f>=HYPERLINK("https://leilaoonline.net/lote/detalhe/199617", "CAMINHÃO M. BENZ/L 1113; 1976/1976; AMARELA; DIESEL; CARROCERIA FECHADA")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25.500,00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=HYPERLINK("https://leilaoonline.net/lote/detalhe/199611", "030")</f>
      </c>
      <c r="B25" s="4" t="s">
        <f>=HYPERLINK("https://leilaoonline.net/lote/detalhe/199611", "veja o vídeo!! IMP/GM SILVERADO; 1997/1997; BRANCA; DIESEL - FUNCIONANDO")</f>
      </c>
      <c r="C25" s="4" t="inlineStr">
        <is>
          <t>Não vendido</t>
        </is>
      </c>
      <c r="D25" s="4" t="inlineStr">
        <is>
          <t>5</t>
        </is>
      </c>
      <c r="E25" s="5" t="inlineStr">
        <is>
          <t>47.000,00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=HYPERLINK("https://leilaoonline.net/lote/detalhe/199634", "046")</f>
      </c>
      <c r="B26" s="4" t="s">
        <f>=HYPERLINK("https://leilaoonline.net/lote/detalhe/199634", "CAMINHÃO M. BENZ/L1622; 2002/2002; BRANCA; DIESEL - FUNCIONANDO")</f>
      </c>
      <c r="C26" s="4" t="inlineStr">
        <is>
          <t>Não vendido</t>
        </is>
      </c>
      <c r="D26" s="4" t="inlineStr">
        <is>
          <t>33</t>
        </is>
      </c>
      <c r="E26" s="5" t="inlineStr">
        <is>
          <t>77.000,00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=HYPERLINK("https://leilaoonline.net/lote/detalhe/199628", "050")</f>
      </c>
      <c r="B27" s="4" t="s">
        <f>=HYPERLINK("https://leilaoonline.net/lote/detalhe/199628", "FIAT/DUCATO MAXICARGO; 2006/2007; AMARELA; DIESEL - IPVA 2023 OK")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=HYPERLINK("https://leilaoonline.net/lote/detalhe/199572", "051")</f>
      </c>
      <c r="B28" s="4" t="s">
        <f>=HYPERLINK("https://leilaoonline.net/lote/detalhe/199572", "FIAT/DUCATO MAXI; 2001/2002; BRANCA; DIESEL - IPVA 2023 OK")</f>
      </c>
      <c r="C28" s="4" t="inlineStr">
        <is>
          <t>Não vendido</t>
        </is>
      </c>
      <c r="D28" s="4" t="inlineStr">
        <is>
          <t>13</t>
        </is>
      </c>
      <c r="E28" s="5" t="inlineStr">
        <is>
          <t>13.500,00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=HYPERLINK("https://leilaoonline.net/lote/detalhe/199633", "058")</f>
      </c>
      <c r="B29" s="4" t="s">
        <f>=HYPERLINK("https://leilaoonline.net/lote/detalhe/199633", "PÁ CARREGADEIRA W7 E")</f>
      </c>
      <c r="C29" s="4" t="inlineStr">
        <is>
          <t>Vendido</t>
        </is>
      </c>
      <c r="D29" s="4" t="inlineStr">
        <is>
          <t>8</t>
        </is>
      </c>
      <c r="E29" s="5" t="inlineStr">
        <is>
          <t>26.500,00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=HYPERLINK("https://leilaoonline.net/lote/detalhe/199632", "059")</f>
      </c>
      <c r="B30" s="4" t="s">
        <f>=HYPERLINK("https://leilaoonline.net/lote/detalhe/199632", "EMPILHADEIRA CLARCK; MOTOR A DIESEL; CAP. 7 TONELADAS; TORRE DE 4 METROS; ANO INDEFINIDO")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50.000,00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=HYPERLINK("https://leilaoonline.net/lote/detalhe/199574", "060")</f>
      </c>
      <c r="B31" s="4" t="s">
        <f>=HYPERLINK("https://leilaoonline.net/lote/detalhe/199574", "veja o vídeo!! PÁ CARREGADEIRA W7; ANO INDEFINIDO; MOTOR PERKINS - FUNCIONANDO")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45.000,00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=HYPERLINK("https://leilaoonline.net/lote/detalhe/199575", "061")</f>
      </c>
      <c r="B32" s="4" t="s">
        <f>=HYPERLINK("https://leilaoonline.net/lote/detalhe/199575", "ARRANCADOR DE AMENDOIM BM AIA-2 FLEX; ANO 2021")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60.000,00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=HYPERLINK("https://leilaoonline.net/lote/detalhe/199576", "062")</f>
      </c>
      <c r="B33" s="4" t="s">
        <f>=HYPERLINK("https://leilaoonline.net/lote/detalhe/199576", "TRANSBORDO MIAC (IND. COLOMBO) - CTA 4500; ANO 2021")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60.000,00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=HYPERLINK("https://leilaoonline.net/lote/detalhe/199577", "063")</f>
      </c>
      <c r="B34" s="4" t="s">
        <f>=HYPERLINK("https://leilaoonline.net/lote/detalhe/199577", "COLHEITADEIRA/COLHEDEIRA DE AMENDOIM MIAC; DOUBLE MASTER III; ANO 2012 - SEM PLAQUETA")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75.000,00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=HYPERLINK("https://leilaoonline.net/lote/detalhe/199578", "064")</f>
      </c>
      <c r="B35" s="4" t="s">
        <f>=HYPERLINK("https://leilaoonline.net/lote/detalhe/199578", "COLHEITADEIRA/COLHEDEIRA DE AMENDOIM MIAC; DOUBLE MASTER II A; ANO 2004")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25.000,00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=HYPERLINK("https://leilaoonline.net/lote/detalhe/199629", "065")</f>
      </c>
      <c r="B36" s="4" t="s">
        <f>=HYPERLINK("https://leilaoonline.net/lote/detalhe/199629", "veja o vídeo!! TRATOR MASSEY FERGUSON 290 (COM IMPLEMENTO - PÁ); ANO 1980; DIREÇÃO SEMI HIDRÁULICA - FUNCIONANDO")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45.000,00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=HYPERLINK("https://leilaoonline.net/lote/detalhe/199630", "070")</f>
      </c>
      <c r="B37" s="4" t="s">
        <f>=HYPERLINK("https://leilaoonline.net/lote/detalhe/199630", "TRATOR FORD 8 BR; SEM IDENTIFICAÇÃO DE ANO")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=HYPERLINK("https://leilaoonline.net/lote/detalhe/199631", "071")</f>
      </c>
      <c r="B38" s="4" t="s">
        <f>=HYPERLINK("https://leilaoonline.net/lote/detalhe/199631", "TRATOR FORD 8 BR; SEM IDENTIFICAÇÃO DE ANO")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=HYPERLINK("https://leilaoonline.net/lote/detalhe/199573", "085")</f>
      </c>
      <c r="B39" s="4" t="s">
        <f>=HYPERLINK("https://leilaoonline.net/lote/detalhe/199573", "LOTE COM APROX. 800 TONELADAS DE SUCATA DE FERRO - LANCE POR KG")</f>
      </c>
      <c r="C39" s="4" t="inlineStr">
        <is>
          <t>Não vendido</t>
        </is>
      </c>
      <c r="D39" s="4" t="inlineStr">
        <is>
          <t>4</t>
        </is>
      </c>
      <c r="E39" s="5" t="inlineStr">
        <is>
          <t>0,80</t>
        </is>
      </c>
      <c r="F39" s="4" t="inlineStr">
        <is>
          <t>0.10</t>
        </is>
      </c>
    </row>
    <row collapsed="false" customFormat="false" customHeight="false" hidden="false" ht="12.1" outlineLevel="0" r="40">
      <c r="A40" s="5" t="s">
        <f>=HYPERLINK("https://leilaoonline.net/lote/detalhe/199635", "090")</f>
      </c>
      <c r="B40" s="4" t="s">
        <f>=HYPERLINK("https://leilaoonline.net/lote/detalhe/199635", "CARROCERIA BAGGIO; ANO 2016; NÚMERO RSOBX 1074 6G01177; C/ EQUIPAMENTO MARCA PHD MODELO CA 105 SÉRIE 000053")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15.000,00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=HYPERLINK("https://leilaoonline.net/lote/detalhe/199636", "091")</f>
      </c>
      <c r="B41" s="4" t="s">
        <f>=HYPERLINK("https://leilaoonline.net/lote/detalhe/199636", "CARROCERIA BAGGIO; ANO 2016; NÚMERO RSOBX 1074 6G01177; C/ EQUIPAMENTO MARCA PHD MODELO CA 105 SÉRIE 000052")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15.000,00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=HYPERLINK("https://leilaoonline.net/lote/detalhe/199637", "092")</f>
      </c>
      <c r="B42" s="4" t="s">
        <f>=HYPERLINK("https://leilaoonline.net/lote/detalhe/199637", "CARROCERIA BAGGIO; ANO 2016; NÚMERO RSOBX 1074 6G01177; C/ EQUIPAMENTO MARCA PHD MODELO CA 105 SÉRIE 000056")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15.000,00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=HYPERLINK("https://leilaoonline.net/lote/detalhe/199638", "093")</f>
      </c>
      <c r="B43" s="4" t="s">
        <f>=HYPERLINK("https://leilaoonline.net/lote/detalhe/199638", "CARROCERIA BAGGIO; ANO 2016; NÚMERO RSOBX 1074 6G01177; C/ EQUIPAMENTO MARCA PHD MODELO CA 105 SÉRIE 000051")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15.000,00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=HYPERLINK("https://leilaoonline.net/lote/detalhe/199589", "096")</f>
      </c>
      <c r="B44" s="4" t="s">
        <f>=HYPERLINK("https://leilaoonline.net/lote/detalhe/199589", "LOTE COM 3 ENGATES")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=HYPERLINK("https://leilaoonline.net/lote/detalhe/199590", "097")</f>
      </c>
      <c r="B45" s="4" t="s">
        <f>=HYPERLINK("https://leilaoonline.net/lote/detalhe/199590", "SANTO ANTONIO")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250,00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=HYPERLINK("https://leilaoonline.net/lote/detalhe/199592", "100")</f>
      </c>
      <c r="B46" s="4" t="s">
        <f>=HYPERLINK("https://leilaoonline.net/lote/detalhe/199592", "SAIDER (MEDIDAS: 8,30M COMPRIM. X 2.80M ALT. X 2,50M LARG.); CHAPEADO")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15.000,00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=HYPERLINK("https://leilaoonline.net/lote/detalhe/199591", "105")</f>
      </c>
      <c r="B47" s="4" t="s">
        <f>=HYPERLINK("https://leilaoonline.net/lote/detalhe/199591", "CAÇAMBA COMPACTADORA DE LIXO PARA CAMINHÃO TOCO")</f>
      </c>
      <c r="C47" s="4" t="inlineStr">
        <is>
          <t>Não vendido</t>
        </is>
      </c>
      <c r="D47" s="4" t="inlineStr">
        <is>
          <t>3</t>
        </is>
      </c>
      <c r="E47" s="5" t="inlineStr">
        <is>
          <t>2.500,00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=HYPERLINK("https://leilaoonline.net/lote/detalhe/199593", "106")</f>
      </c>
      <c r="B48" s="4" t="s">
        <f>=HYPERLINK("https://leilaoonline.net/lote/detalhe/199593", "CAÇAMBA COMPACTADORA DE LIXO PARA CAMINHÃO TOCO")</f>
      </c>
      <c r="C48" s="4" t="inlineStr">
        <is>
          <t>Não vendido</t>
        </is>
      </c>
      <c r="D48" s="4" t="inlineStr">
        <is>
          <t>3</t>
        </is>
      </c>
      <c r="E48" s="5" t="inlineStr">
        <is>
          <t>2.500,00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=HYPERLINK("https://leilaoonline.net/lote/detalhe/199594", "107")</f>
      </c>
      <c r="B49" s="4" t="s">
        <f>=HYPERLINK("https://leilaoonline.net/lote/detalhe/199594", "COMPACTADOR DE LIXO; MARCA PLANALTO; 19 METROS CUBICOS; PARA CAMINHÃO TRUCADO")</f>
      </c>
      <c r="C49" s="4" t="inlineStr">
        <is>
          <t>Não vendido</t>
        </is>
      </c>
      <c r="D49" s="4" t="inlineStr">
        <is>
          <t>6</t>
        </is>
      </c>
      <c r="E49" s="5" t="inlineStr">
        <is>
          <t>3.250,00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=HYPERLINK("https://leilaoonline.net/lote/detalhe/199595", "110")</f>
      </c>
      <c r="B50" s="4" t="s">
        <f>=HYPERLINK("https://leilaoonline.net/lote/detalhe/199595", "ROÇADEIRA BALDAN (1.30M) - FUNCIONANDO")</f>
      </c>
      <c r="C50" s="4" t="inlineStr">
        <is>
          <t>Vendido</t>
        </is>
      </c>
      <c r="D50" s="4" t="inlineStr">
        <is>
          <t>10</t>
        </is>
      </c>
      <c r="E50" s="5" t="inlineStr">
        <is>
          <t>4.250,00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=HYPERLINK("https://leilaoonline.net/lote/detalhe/199596", "111")</f>
      </c>
      <c r="B51" s="4" t="s">
        <f>=HYPERLINK("https://leilaoonline.net/lote/detalhe/199596", "PLANTADEIRA JUMIL; 4 LINHAS; MODELO 2050; ANO 2005")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7.000,00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=HYPERLINK("https://leilaoonline.net/lote/detalhe/199597", "112")</f>
      </c>
      <c r="B52" s="4" t="s">
        <f>=HYPERLINK("https://leilaoonline.net/lote/detalhe/199597", "CAÇAMBA BASCULANTE; COM BOMBA - PARA CAMINHÃO TOCO")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5.000,00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=HYPERLINK("https://leilaoonline.net/lote/detalhe/199598", "113")</f>
      </c>
      <c r="B53" s="4" t="s">
        <f>=HYPERLINK("https://leilaoonline.net/lote/detalhe/199598", "CARROCERIA PRANCHA DE FERRO FIXA DE 7.8 X 2.6MTS; LONGARINAS DE 90CM DE LARGURA")</f>
      </c>
      <c r="C53" s="4" t="inlineStr">
        <is>
          <t>Não vendido</t>
        </is>
      </c>
      <c r="D53" s="4" t="inlineStr">
        <is>
          <t>8</t>
        </is>
      </c>
      <c r="E53" s="5" t="inlineStr">
        <is>
          <t>9.000,00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=HYPERLINK("https://leilaoonline.net/lote/detalhe/199599", "114")</f>
      </c>
      <c r="B54" s="4" t="s">
        <f>=HYPERLINK("https://leilaoonline.net/lote/detalhe/199599", "ESPARRAMADEIRA DE CALCARIO E ESTERCO DE 10 TONELADAS - CASALE")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10.000,00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=HYPERLINK("https://leilaoonline.net/lote/detalhe/199605", "115")</f>
      </c>
      <c r="B55" s="4" t="s">
        <f>=HYPERLINK("https://leilaoonline.net/lote/detalhe/199605", "PLAINA NIVELADORA DE ARRASTO DE 2.45 METROS")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=HYPERLINK("https://leilaoonline.net/lote/detalhe/199606", "116")</f>
      </c>
      <c r="B56" s="4" t="s">
        <f>=HYPERLINK("https://leilaoonline.net/lote/detalhe/199606", "GRADE ARADORA 18 X 28 X 270 MARCA CIVEMASA")</f>
      </c>
      <c r="C56" s="4" t="inlineStr">
        <is>
          <t>Não vendido</t>
        </is>
      </c>
      <c r="D56" s="4" t="inlineStr">
        <is>
          <t>6</t>
        </is>
      </c>
      <c r="E56" s="5" t="inlineStr">
        <is>
          <t>20.000,00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=HYPERLINK("https://leilaoonline.net/lote/detalhe/199607", "117")</f>
      </c>
      <c r="B57" s="4" t="s">
        <f>=HYPERLINK("https://leilaoonline.net/lote/detalhe/199607", "GRADE ARADORA DE 16 DISCOS")</f>
      </c>
      <c r="C57" s="4" t="inlineStr">
        <is>
          <t>Vendido</t>
        </is>
      </c>
      <c r="D57" s="4" t="inlineStr">
        <is>
          <t>19</t>
        </is>
      </c>
      <c r="E57" s="5" t="inlineStr">
        <is>
          <t>10.000,00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=HYPERLINK("https://leilaoonline.net/lote/detalhe/199608", "118")</f>
      </c>
      <c r="B58" s="4" t="s">
        <f>=HYPERLINK("https://leilaoonline.net/lote/detalhe/199608", "ENSILADEIRA JF 90; 6 FACAS")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=HYPERLINK("https://leilaoonline.net/lote/detalhe/199609", "119")</f>
      </c>
      <c r="B59" s="4" t="s">
        <f>=HYPERLINK("https://leilaoonline.net/lote/detalhe/199609", "CALCAREADEIRA DE 5500KG")</f>
      </c>
      <c r="C59" s="4" t="inlineStr">
        <is>
          <t>Vendido</t>
        </is>
      </c>
      <c r="D59" s="4" t="inlineStr">
        <is>
          <t>17</t>
        </is>
      </c>
      <c r="E59" s="5" t="inlineStr">
        <is>
          <t>15.750,00</t>
        </is>
      </c>
      <c r="F5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2026-09-24T03:09:25.00Z</dcterms:created>
  <dc:creator>Tellks Tecnologia</dc:creator>
  <cp:revision>0</cp:revision>
</cp:coreProperties>
</file>